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4" activeTab="0"/>
  </bookViews>
  <sheets>
    <sheet name="R3.4.1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<sst xmlns="http://schemas.openxmlformats.org/spreadsheetml/2006/main" count="72" uniqueCount="67">
  <si>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増</t>
  </si>
  <si>
    <t>自然</t>
  </si>
  <si>
    <t>女　性</t>
  </si>
  <si>
    <t>転入</t>
  </si>
  <si>
    <t>減</t>
  </si>
  <si>
    <t>小　用</t>
  </si>
  <si>
    <t>秋　月</t>
  </si>
  <si>
    <t>男　性</t>
  </si>
  <si>
    <t>世帯数</t>
  </si>
  <si>
    <t>中　央</t>
  </si>
  <si>
    <t>合　計</t>
  </si>
  <si>
    <t>人　口</t>
  </si>
  <si>
    <t>社会</t>
  </si>
  <si>
    <t>岡大王</t>
  </si>
  <si>
    <t>市内転居</t>
  </si>
  <si>
    <t>大　原</t>
  </si>
  <si>
    <t>増減数</t>
  </si>
  <si>
    <t>外国人合計</t>
  </si>
  <si>
    <t>転出</t>
  </si>
  <si>
    <t>増減</t>
  </si>
  <si>
    <t>出生</t>
  </si>
  <si>
    <t>（A)</t>
  </si>
  <si>
    <t>死亡</t>
  </si>
  <si>
    <t>(C)</t>
  </si>
  <si>
    <t>沖美町</t>
  </si>
  <si>
    <t>江田島町人口（外国人含む）</t>
  </si>
  <si>
    <t>鷲　部</t>
  </si>
  <si>
    <t>A+B+C</t>
  </si>
  <si>
    <t>（B)</t>
  </si>
  <si>
    <t>江田島町</t>
  </si>
  <si>
    <t>江　南</t>
  </si>
  <si>
    <t>切　串</t>
  </si>
  <si>
    <t>幸ノ浦</t>
  </si>
  <si>
    <t>深　江</t>
  </si>
  <si>
    <t>大　須</t>
  </si>
  <si>
    <t>津久茂</t>
  </si>
  <si>
    <t>能美町人口（外国人含む）</t>
  </si>
  <si>
    <t>外国人</t>
  </si>
  <si>
    <t>宮ノ原</t>
  </si>
  <si>
    <t>小古江</t>
  </si>
  <si>
    <t>古鷹寮官舎・幹部隊舎・第一術科学校・幹部候補生学校</t>
  </si>
  <si>
    <t>能美町</t>
  </si>
  <si>
    <t>鹿　川</t>
  </si>
  <si>
    <t>中　町</t>
  </si>
  <si>
    <t>大柿町人口（外国人含む）</t>
  </si>
  <si>
    <t>高　田</t>
  </si>
  <si>
    <t>畑</t>
  </si>
  <si>
    <t>高　祖</t>
  </si>
  <si>
    <t>是　長</t>
  </si>
  <si>
    <t>三　吉</t>
  </si>
  <si>
    <t>美　能</t>
  </si>
  <si>
    <t>沖美町人口（外国人含む）</t>
  </si>
  <si>
    <t>【高齢化率】</t>
  </si>
  <si>
    <t>日本人</t>
  </si>
  <si>
    <t>大柿町</t>
  </si>
  <si>
    <t>大　君</t>
  </si>
  <si>
    <t>対人口前月比</t>
  </si>
  <si>
    <t>柿　浦</t>
  </si>
  <si>
    <t>外国人含む</t>
  </si>
  <si>
    <t>飛渡瀬</t>
  </si>
  <si>
    <t>住基人口</t>
  </si>
  <si>
    <t>日本人合計</t>
  </si>
  <si>
    <t>人口合計</t>
  </si>
  <si>
    <t>65歳以上人口</t>
  </si>
  <si>
    <t>高齢化率</t>
  </si>
  <si>
    <t>外国人除く</t>
  </si>
  <si>
    <t>令和3年4月1日分　地区別人口・世帯数及び異動者数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</si>
</sst>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;&quot;△ &quot;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Border="0" applyProtection="0">
      <alignment vertical="center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177" fontId="23" fillId="0" borderId="10" xfId="0" applyNumberFormat="1" applyFont="1" applyFill="1" applyBorder="1" applyAlignment="1">
      <alignment horizontal="right" vertical="center"/>
    </xf>
    <xf numFmtId="177" fontId="23" fillId="0" borderId="11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vertical="center"/>
    </xf>
    <xf numFmtId="178" fontId="23" fillId="0" borderId="13" xfId="0" applyNumberFormat="1" applyFont="1" applyFill="1" applyBorder="1" applyAlignment="1">
      <alignment vertical="center"/>
    </xf>
    <xf numFmtId="177" fontId="23" fillId="0" borderId="14" xfId="0" applyNumberFormat="1" applyFont="1" applyFill="1" applyBorder="1" applyAlignment="1">
      <alignment horizontal="right" vertical="center"/>
    </xf>
    <xf numFmtId="177" fontId="23" fillId="0" borderId="15" xfId="0" applyNumberFormat="1" applyFont="1" applyFill="1" applyBorder="1" applyAlignment="1">
      <alignment horizontal="right" vertical="center"/>
    </xf>
    <xf numFmtId="178" fontId="23" fillId="0" borderId="16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178" fontId="23" fillId="0" borderId="15" xfId="0" applyNumberFormat="1" applyFont="1" applyFill="1" applyBorder="1" applyAlignment="1">
      <alignment vertical="center"/>
    </xf>
    <xf numFmtId="177" fontId="23" fillId="0" borderId="17" xfId="0" applyNumberFormat="1" applyFont="1" applyFill="1" applyBorder="1" applyAlignment="1">
      <alignment horizontal="right" vertical="center"/>
    </xf>
    <xf numFmtId="178" fontId="23" fillId="0" borderId="18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178" fontId="23" fillId="0" borderId="17" xfId="0" applyNumberFormat="1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horizontal="right" vertical="center"/>
    </xf>
    <xf numFmtId="177" fontId="23" fillId="0" borderId="19" xfId="0" applyNumberFormat="1" applyFont="1" applyFill="1" applyBorder="1" applyAlignment="1">
      <alignment horizontal="right" vertical="center"/>
    </xf>
    <xf numFmtId="178" fontId="23" fillId="0" borderId="2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178" fontId="23" fillId="0" borderId="21" xfId="0" applyNumberFormat="1" applyFont="1" applyFill="1" applyBorder="1" applyAlignment="1">
      <alignment vertical="center"/>
    </xf>
    <xf numFmtId="178" fontId="23" fillId="0" borderId="22" xfId="0" applyNumberFormat="1" applyFont="1" applyFill="1" applyBorder="1" applyAlignment="1">
      <alignment vertical="center"/>
    </xf>
    <xf numFmtId="178" fontId="23" fillId="0" borderId="23" xfId="0" applyNumberFormat="1" applyFont="1" applyFill="1" applyBorder="1" applyAlignment="1">
      <alignment vertical="center"/>
    </xf>
    <xf numFmtId="177" fontId="23" fillId="0" borderId="21" xfId="0" applyNumberFormat="1" applyFont="1" applyFill="1" applyBorder="1" applyAlignment="1">
      <alignment horizontal="right" vertical="center"/>
    </xf>
    <xf numFmtId="178" fontId="23" fillId="0" borderId="17" xfId="0" applyNumberFormat="1" applyFont="1" applyFill="1" applyBorder="1" applyAlignment="1">
      <alignment horizontal="right" vertical="center"/>
    </xf>
    <xf numFmtId="178" fontId="23" fillId="0" borderId="24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2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 shrinkToFit="1"/>
    </xf>
    <xf numFmtId="38" fontId="21" fillId="0" borderId="27" xfId="49" applyFont="1" applyFill="1" applyBorder="1" applyAlignment="1">
      <alignment horizontal="center" vertical="center"/>
    </xf>
    <xf numFmtId="38" fontId="21" fillId="0" borderId="23" xfId="49" applyFont="1" applyFill="1" applyBorder="1" applyAlignment="1">
      <alignment horizontal="center" vertical="center"/>
    </xf>
    <xf numFmtId="10" fontId="21" fillId="0" borderId="27" xfId="0" applyNumberFormat="1" applyFont="1" applyFill="1" applyBorder="1" applyAlignment="1">
      <alignment horizontal="center" vertical="center"/>
    </xf>
    <xf numFmtId="10" fontId="21" fillId="0" borderId="23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177" fontId="22" fillId="0" borderId="17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177" fontId="23" fillId="0" borderId="17" xfId="0" applyNumberFormat="1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5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5" fillId="0" borderId="2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24" sqref="V24"/>
    </sheetView>
  </sheetViews>
  <sheetFormatPr defaultColWidth="9.00390625" defaultRowHeight="13.5"/>
  <cols>
    <col min="1" max="1" width="10.75390625" style="1" customWidth="1"/>
    <col min="2" max="2" width="10.75390625" style="28" customWidth="1"/>
    <col min="3" max="6" width="8.625" style="28" customWidth="1"/>
    <col min="7" max="7" width="9.00390625" style="1" customWidth="1"/>
    <col min="8" max="13" width="7.625" style="1" customWidth="1"/>
    <col min="14" max="15" width="9.00390625" style="1" customWidth="1"/>
    <col min="16" max="16" width="9.00390625" style="1" bestFit="1" customWidth="1"/>
    <col min="17" max="16384" width="9.00390625" style="1" customWidth="1"/>
  </cols>
  <sheetData>
    <row r="1" spans="1:15" s="1" customFormat="1" ht="36" customHeight="1">
      <c r="A1" s="45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s="1" customFormat="1" ht="18" customHeight="1">
      <c r="A2" s="48"/>
      <c r="B2" s="48"/>
      <c r="C2" s="48" t="s">
        <v>7</v>
      </c>
      <c r="D2" s="48" t="s">
        <v>2</v>
      </c>
      <c r="E2" s="48" t="s">
        <v>10</v>
      </c>
      <c r="F2" s="49" t="s">
        <v>8</v>
      </c>
      <c r="G2" s="50" t="s">
        <v>11</v>
      </c>
      <c r="H2" s="51"/>
      <c r="I2" s="52"/>
      <c r="J2" s="53" t="s">
        <v>12</v>
      </c>
      <c r="K2" s="51"/>
      <c r="L2" s="52"/>
      <c r="M2" s="53" t="s">
        <v>1</v>
      </c>
      <c r="N2" s="54" t="s">
        <v>14</v>
      </c>
      <c r="O2" s="55"/>
    </row>
    <row r="3" spans="1:15" s="1" customFormat="1" ht="18" customHeight="1">
      <c r="A3" s="56"/>
      <c r="B3" s="56"/>
      <c r="C3" s="56"/>
      <c r="D3" s="56"/>
      <c r="E3" s="56"/>
      <c r="F3" s="57"/>
      <c r="G3" s="58" t="s">
        <v>16</v>
      </c>
      <c r="H3" s="48" t="s">
        <v>3</v>
      </c>
      <c r="I3" s="48" t="s">
        <v>18</v>
      </c>
      <c r="J3" s="59" t="s">
        <v>19</v>
      </c>
      <c r="K3" s="48" t="s">
        <v>20</v>
      </c>
      <c r="L3" s="48" t="s">
        <v>22</v>
      </c>
      <c r="M3" s="59" t="s">
        <v>19</v>
      </c>
      <c r="N3" s="60" t="s">
        <v>23</v>
      </c>
      <c r="O3" s="61"/>
    </row>
    <row r="4" spans="1:15" s="1" customFormat="1" ht="20.25" customHeight="1">
      <c r="A4" s="62"/>
      <c r="B4" s="62"/>
      <c r="C4" s="62"/>
      <c r="D4" s="62"/>
      <c r="E4" s="62"/>
      <c r="F4" s="60"/>
      <c r="G4" s="63" t="s">
        <v>27</v>
      </c>
      <c r="H4" s="62"/>
      <c r="I4" s="62"/>
      <c r="J4" s="64" t="s">
        <v>21</v>
      </c>
      <c r="K4" s="62"/>
      <c r="L4" s="62"/>
      <c r="M4" s="64" t="s">
        <v>28</v>
      </c>
      <c r="N4" s="65" t="s">
        <v>0</v>
      </c>
      <c r="O4" s="65" t="s">
        <v>4</v>
      </c>
    </row>
    <row r="5" spans="1:15" s="1" customFormat="1" ht="19.5" customHeight="1">
      <c r="A5" s="66" t="s">
        <v>29</v>
      </c>
      <c r="B5" s="66"/>
      <c r="C5" s="67">
        <f>SUM(C6:C16)</f>
        <v>3578</v>
      </c>
      <c r="D5" s="67">
        <f>SUM(D6:D16)</f>
        <v>3789</v>
      </c>
      <c r="E5" s="67">
        <f>SUM(E6:E16)</f>
        <v>7367</v>
      </c>
      <c r="F5" s="67">
        <f>SUM(F6:F16)</f>
        <v>4090</v>
      </c>
      <c r="G5" s="14">
        <f aca="true" t="shared" si="0" ref="G5:G14">J5+M5+N5+O5</f>
        <v>-374</v>
      </c>
      <c r="H5" s="15">
        <f aca="true" t="shared" si="1" ref="H5:O5">SUM(H6:H16)</f>
        <v>91</v>
      </c>
      <c r="I5" s="15">
        <f t="shared" si="1"/>
        <v>448</v>
      </c>
      <c r="J5" s="16">
        <f t="shared" si="1"/>
        <v>-357</v>
      </c>
      <c r="K5" s="15">
        <f t="shared" si="1"/>
        <v>3</v>
      </c>
      <c r="L5" s="15">
        <f t="shared" si="1"/>
        <v>13</v>
      </c>
      <c r="M5" s="16">
        <f t="shared" si="1"/>
        <v>-10</v>
      </c>
      <c r="N5" s="16">
        <f t="shared" si="1"/>
        <v>3</v>
      </c>
      <c r="O5" s="16">
        <f t="shared" si="1"/>
        <v>-10</v>
      </c>
    </row>
    <row r="6" spans="1:15" s="1" customFormat="1" ht="19.5" customHeight="1">
      <c r="A6" s="68" t="s">
        <v>9</v>
      </c>
      <c r="B6" s="68"/>
      <c r="C6" s="18">
        <v>563</v>
      </c>
      <c r="D6" s="18">
        <v>705</v>
      </c>
      <c r="E6" s="18">
        <f aca="true" t="shared" si="2" ref="E6:E17">SUM(C6:D6)</f>
        <v>1268</v>
      </c>
      <c r="F6" s="18">
        <v>676</v>
      </c>
      <c r="G6" s="19">
        <f t="shared" si="0"/>
        <v>-16</v>
      </c>
      <c r="H6" s="11">
        <v>6</v>
      </c>
      <c r="I6" s="11">
        <v>19</v>
      </c>
      <c r="J6" s="12">
        <f aca="true" t="shared" si="3" ref="J6:J15">H6-I6</f>
        <v>-13</v>
      </c>
      <c r="K6" s="11">
        <v>0</v>
      </c>
      <c r="L6" s="11">
        <v>3</v>
      </c>
      <c r="M6" s="12">
        <f aca="true" t="shared" si="4" ref="M6:M15">K6-L6</f>
        <v>-3</v>
      </c>
      <c r="N6" s="12">
        <v>0</v>
      </c>
      <c r="O6" s="7">
        <v>0</v>
      </c>
    </row>
    <row r="7" spans="1:15" s="1" customFormat="1" ht="19.5" customHeight="1">
      <c r="A7" s="39" t="s">
        <v>26</v>
      </c>
      <c r="B7" s="39"/>
      <c r="C7" s="2">
        <v>453</v>
      </c>
      <c r="D7" s="2">
        <v>337</v>
      </c>
      <c r="E7" s="2">
        <f t="shared" si="2"/>
        <v>790</v>
      </c>
      <c r="F7" s="3">
        <v>488</v>
      </c>
      <c r="G7" s="4">
        <f t="shared" si="0"/>
        <v>-12</v>
      </c>
      <c r="H7" s="5">
        <v>29</v>
      </c>
      <c r="I7" s="5">
        <v>42</v>
      </c>
      <c r="J7" s="6">
        <f t="shared" si="3"/>
        <v>-13</v>
      </c>
      <c r="K7" s="5">
        <v>1</v>
      </c>
      <c r="L7" s="5">
        <v>1</v>
      </c>
      <c r="M7" s="6">
        <f t="shared" si="4"/>
        <v>0</v>
      </c>
      <c r="N7" s="6">
        <v>2</v>
      </c>
      <c r="O7" s="7">
        <v>-1</v>
      </c>
    </row>
    <row r="8" spans="1:15" s="1" customFormat="1" ht="19.5" customHeight="1">
      <c r="A8" s="39" t="s">
        <v>30</v>
      </c>
      <c r="B8" s="39"/>
      <c r="C8" s="2">
        <v>271</v>
      </c>
      <c r="D8" s="2">
        <v>279</v>
      </c>
      <c r="E8" s="2">
        <f t="shared" si="2"/>
        <v>550</v>
      </c>
      <c r="F8" s="3">
        <v>278</v>
      </c>
      <c r="G8" s="4">
        <f t="shared" si="0"/>
        <v>-11</v>
      </c>
      <c r="H8" s="5">
        <v>1</v>
      </c>
      <c r="I8" s="5">
        <v>9</v>
      </c>
      <c r="J8" s="6">
        <f t="shared" si="3"/>
        <v>-8</v>
      </c>
      <c r="K8" s="5">
        <v>1</v>
      </c>
      <c r="L8" s="5">
        <v>0</v>
      </c>
      <c r="M8" s="6">
        <f t="shared" si="4"/>
        <v>1</v>
      </c>
      <c r="N8" s="6">
        <v>0</v>
      </c>
      <c r="O8" s="7">
        <v>-4</v>
      </c>
    </row>
    <row r="9" spans="1:15" s="1" customFormat="1" ht="19.5" customHeight="1">
      <c r="A9" s="39" t="s">
        <v>6</v>
      </c>
      <c r="B9" s="39"/>
      <c r="C9" s="2">
        <v>178</v>
      </c>
      <c r="D9" s="2">
        <v>205</v>
      </c>
      <c r="E9" s="2">
        <f t="shared" si="2"/>
        <v>383</v>
      </c>
      <c r="F9" s="3">
        <v>215</v>
      </c>
      <c r="G9" s="4">
        <f t="shared" si="0"/>
        <v>1</v>
      </c>
      <c r="H9" s="5">
        <v>2</v>
      </c>
      <c r="I9" s="5">
        <v>0</v>
      </c>
      <c r="J9" s="6">
        <f t="shared" si="3"/>
        <v>2</v>
      </c>
      <c r="K9" s="5">
        <v>0</v>
      </c>
      <c r="L9" s="5">
        <v>1</v>
      </c>
      <c r="M9" s="6">
        <f t="shared" si="4"/>
        <v>-1</v>
      </c>
      <c r="N9" s="6">
        <v>0</v>
      </c>
      <c r="O9" s="7">
        <v>0</v>
      </c>
    </row>
    <row r="10" spans="1:15" s="1" customFormat="1" ht="19.5" customHeight="1">
      <c r="A10" s="39" t="s">
        <v>5</v>
      </c>
      <c r="B10" s="39"/>
      <c r="C10" s="2">
        <v>576</v>
      </c>
      <c r="D10" s="2">
        <v>687</v>
      </c>
      <c r="E10" s="2">
        <f t="shared" si="2"/>
        <v>1263</v>
      </c>
      <c r="F10" s="3">
        <v>675</v>
      </c>
      <c r="G10" s="4">
        <f t="shared" si="0"/>
        <v>-15</v>
      </c>
      <c r="H10" s="5">
        <v>3</v>
      </c>
      <c r="I10" s="5">
        <v>15</v>
      </c>
      <c r="J10" s="6">
        <f t="shared" si="3"/>
        <v>-12</v>
      </c>
      <c r="K10" s="5">
        <v>0</v>
      </c>
      <c r="L10" s="5">
        <v>3</v>
      </c>
      <c r="M10" s="6">
        <f t="shared" si="4"/>
        <v>-3</v>
      </c>
      <c r="N10" s="6">
        <v>0</v>
      </c>
      <c r="O10" s="7">
        <v>0</v>
      </c>
    </row>
    <row r="11" spans="1:15" s="1" customFormat="1" ht="19.5" customHeight="1">
      <c r="A11" s="39" t="s">
        <v>31</v>
      </c>
      <c r="B11" s="39"/>
      <c r="C11" s="2">
        <v>747</v>
      </c>
      <c r="D11" s="2">
        <v>815</v>
      </c>
      <c r="E11" s="2">
        <f t="shared" si="2"/>
        <v>1562</v>
      </c>
      <c r="F11" s="3">
        <v>812</v>
      </c>
      <c r="G11" s="4">
        <f t="shared" si="0"/>
        <v>-16</v>
      </c>
      <c r="H11" s="5">
        <v>5</v>
      </c>
      <c r="I11" s="5">
        <v>19</v>
      </c>
      <c r="J11" s="6">
        <f t="shared" si="3"/>
        <v>-14</v>
      </c>
      <c r="K11" s="5">
        <v>0</v>
      </c>
      <c r="L11" s="5">
        <v>2</v>
      </c>
      <c r="M11" s="6">
        <f t="shared" si="4"/>
        <v>-2</v>
      </c>
      <c r="N11" s="6">
        <v>0</v>
      </c>
      <c r="O11" s="7">
        <v>0</v>
      </c>
    </row>
    <row r="12" spans="1:15" s="1" customFormat="1" ht="19.5" customHeight="1">
      <c r="A12" s="39" t="s">
        <v>32</v>
      </c>
      <c r="B12" s="39"/>
      <c r="C12" s="2">
        <v>32</v>
      </c>
      <c r="D12" s="2">
        <v>36</v>
      </c>
      <c r="E12" s="2">
        <f t="shared" si="2"/>
        <v>68</v>
      </c>
      <c r="F12" s="3">
        <v>33</v>
      </c>
      <c r="G12" s="4">
        <f t="shared" si="0"/>
        <v>0</v>
      </c>
      <c r="H12" s="5">
        <v>0</v>
      </c>
      <c r="I12" s="5">
        <v>0</v>
      </c>
      <c r="J12" s="6">
        <f t="shared" si="3"/>
        <v>0</v>
      </c>
      <c r="K12" s="5">
        <v>0</v>
      </c>
      <c r="L12" s="5">
        <v>0</v>
      </c>
      <c r="M12" s="6">
        <f t="shared" si="4"/>
        <v>0</v>
      </c>
      <c r="N12" s="6">
        <v>0</v>
      </c>
      <c r="O12" s="7">
        <v>0</v>
      </c>
    </row>
    <row r="13" spans="1:15" s="1" customFormat="1" ht="19.5" customHeight="1">
      <c r="A13" s="39" t="s">
        <v>34</v>
      </c>
      <c r="B13" s="39"/>
      <c r="C13" s="2">
        <v>73</v>
      </c>
      <c r="D13" s="2">
        <v>101</v>
      </c>
      <c r="E13" s="2">
        <f t="shared" si="2"/>
        <v>174</v>
      </c>
      <c r="F13" s="3">
        <v>107</v>
      </c>
      <c r="G13" s="4">
        <f t="shared" si="0"/>
        <v>-2</v>
      </c>
      <c r="H13" s="5">
        <v>0</v>
      </c>
      <c r="I13" s="5">
        <v>1</v>
      </c>
      <c r="J13" s="6">
        <f t="shared" si="3"/>
        <v>-1</v>
      </c>
      <c r="K13" s="5">
        <v>0</v>
      </c>
      <c r="L13" s="5">
        <v>1</v>
      </c>
      <c r="M13" s="6">
        <f t="shared" si="4"/>
        <v>-1</v>
      </c>
      <c r="N13" s="6">
        <v>0</v>
      </c>
      <c r="O13" s="7">
        <v>0</v>
      </c>
    </row>
    <row r="14" spans="1:15" s="1" customFormat="1" ht="19.5" customHeight="1">
      <c r="A14" s="39" t="s">
        <v>35</v>
      </c>
      <c r="B14" s="39"/>
      <c r="C14" s="2">
        <v>224</v>
      </c>
      <c r="D14" s="2">
        <v>192</v>
      </c>
      <c r="E14" s="2">
        <f t="shared" si="2"/>
        <v>416</v>
      </c>
      <c r="F14" s="3">
        <v>234</v>
      </c>
      <c r="G14" s="4">
        <f t="shared" si="0"/>
        <v>-23</v>
      </c>
      <c r="H14" s="5">
        <v>27</v>
      </c>
      <c r="I14" s="5">
        <v>52</v>
      </c>
      <c r="J14" s="6">
        <f t="shared" si="3"/>
        <v>-25</v>
      </c>
      <c r="K14" s="5">
        <v>1</v>
      </c>
      <c r="L14" s="5">
        <v>0</v>
      </c>
      <c r="M14" s="6">
        <f t="shared" si="4"/>
        <v>1</v>
      </c>
      <c r="N14" s="6">
        <v>1</v>
      </c>
      <c r="O14" s="7">
        <v>0</v>
      </c>
    </row>
    <row r="15" spans="1:15" s="1" customFormat="1" ht="19.5" customHeight="1">
      <c r="A15" s="39" t="s">
        <v>38</v>
      </c>
      <c r="B15" s="39"/>
      <c r="C15" s="2">
        <v>304</v>
      </c>
      <c r="D15" s="2">
        <v>421</v>
      </c>
      <c r="E15" s="2">
        <f t="shared" si="2"/>
        <v>725</v>
      </c>
      <c r="F15" s="3">
        <v>404</v>
      </c>
      <c r="G15" s="4">
        <f aca="true" t="shared" si="5" ref="G15:G24">J15+M15+N15+O15</f>
        <v>-8</v>
      </c>
      <c r="H15" s="5">
        <v>2</v>
      </c>
      <c r="I15" s="5">
        <v>6</v>
      </c>
      <c r="J15" s="6">
        <f t="shared" si="3"/>
        <v>-4</v>
      </c>
      <c r="K15" s="5">
        <v>0</v>
      </c>
      <c r="L15" s="5">
        <v>2</v>
      </c>
      <c r="M15" s="6">
        <f t="shared" si="4"/>
        <v>-2</v>
      </c>
      <c r="N15" s="6">
        <v>0</v>
      </c>
      <c r="O15" s="7">
        <v>-2</v>
      </c>
    </row>
    <row r="16" spans="1:15" s="1" customFormat="1" ht="26.25" customHeight="1">
      <c r="A16" s="40" t="s">
        <v>40</v>
      </c>
      <c r="B16" s="40"/>
      <c r="C16" s="8">
        <v>157</v>
      </c>
      <c r="D16" s="8">
        <v>11</v>
      </c>
      <c r="E16" s="2">
        <f t="shared" si="2"/>
        <v>168</v>
      </c>
      <c r="F16" s="9">
        <v>168</v>
      </c>
      <c r="G16" s="10">
        <f t="shared" si="5"/>
        <v>-272</v>
      </c>
      <c r="H16" s="11">
        <v>16</v>
      </c>
      <c r="I16" s="11">
        <v>285</v>
      </c>
      <c r="J16" s="12">
        <f aca="true" t="shared" si="6" ref="J16:J23">H16-I16</f>
        <v>-269</v>
      </c>
      <c r="K16" s="11">
        <v>0</v>
      </c>
      <c r="L16" s="11">
        <v>0</v>
      </c>
      <c r="M16" s="12">
        <f aca="true" t="shared" si="7" ref="M16:M23">K16-L16</f>
        <v>0</v>
      </c>
      <c r="N16" s="12">
        <v>0</v>
      </c>
      <c r="O16" s="12">
        <v>-3</v>
      </c>
    </row>
    <row r="17" spans="1:15" s="1" customFormat="1" ht="19.5" customHeight="1">
      <c r="A17" s="36" t="s">
        <v>37</v>
      </c>
      <c r="B17" s="36"/>
      <c r="C17" s="13">
        <v>133</v>
      </c>
      <c r="D17" s="13">
        <v>84</v>
      </c>
      <c r="E17" s="13">
        <f t="shared" si="2"/>
        <v>217</v>
      </c>
      <c r="F17" s="13">
        <v>178</v>
      </c>
      <c r="G17" s="14">
        <f t="shared" si="5"/>
        <v>-6</v>
      </c>
      <c r="H17" s="15">
        <v>1</v>
      </c>
      <c r="I17" s="15">
        <v>7</v>
      </c>
      <c r="J17" s="16">
        <f t="shared" si="6"/>
        <v>-6</v>
      </c>
      <c r="K17" s="15">
        <v>0</v>
      </c>
      <c r="L17" s="15">
        <v>0</v>
      </c>
      <c r="M17" s="16">
        <f t="shared" si="7"/>
        <v>0</v>
      </c>
      <c r="N17" s="16">
        <v>0</v>
      </c>
      <c r="O17" s="16">
        <v>0</v>
      </c>
    </row>
    <row r="18" spans="1:15" s="1" customFormat="1" ht="19.5" customHeight="1">
      <c r="A18" s="37" t="s">
        <v>25</v>
      </c>
      <c r="B18" s="38"/>
      <c r="C18" s="13">
        <f>SUM(C6:C17)</f>
        <v>3711</v>
      </c>
      <c r="D18" s="13">
        <f>SUM(D6:D17)</f>
        <v>3873</v>
      </c>
      <c r="E18" s="13">
        <f>SUM(E6:E17)</f>
        <v>7584</v>
      </c>
      <c r="F18" s="13">
        <f>SUM(F6:F17)</f>
        <v>4268</v>
      </c>
      <c r="G18" s="14">
        <f t="shared" si="5"/>
        <v>-380</v>
      </c>
      <c r="H18" s="15">
        <f>H17+H5</f>
        <v>92</v>
      </c>
      <c r="I18" s="15">
        <f>I17+I5</f>
        <v>455</v>
      </c>
      <c r="J18" s="16">
        <f t="shared" si="6"/>
        <v>-363</v>
      </c>
      <c r="K18" s="15">
        <f>K17+K5</f>
        <v>3</v>
      </c>
      <c r="L18" s="15">
        <f>L17+L5</f>
        <v>13</v>
      </c>
      <c r="M18" s="16">
        <f t="shared" si="7"/>
        <v>-10</v>
      </c>
      <c r="N18" s="16">
        <f>N17+N5</f>
        <v>3</v>
      </c>
      <c r="O18" s="16">
        <f>O17+O5</f>
        <v>-10</v>
      </c>
    </row>
    <row r="19" spans="1:15" s="1" customFormat="1" ht="19.5" customHeight="1">
      <c r="A19" s="35" t="s">
        <v>41</v>
      </c>
      <c r="B19" s="35"/>
      <c r="C19" s="17">
        <f>SUM(C20:C22)</f>
        <v>2261</v>
      </c>
      <c r="D19" s="17">
        <f>SUM(D20:D22)</f>
        <v>2458</v>
      </c>
      <c r="E19" s="17">
        <f>SUM(E20:E22)</f>
        <v>4719</v>
      </c>
      <c r="F19" s="17">
        <f>SUM(F20:F22)</f>
        <v>2385</v>
      </c>
      <c r="G19" s="14">
        <f t="shared" si="5"/>
        <v>-40</v>
      </c>
      <c r="H19" s="15">
        <f>SUM(H20:H22)</f>
        <v>12</v>
      </c>
      <c r="I19" s="15">
        <f>SUM(I20:I22)</f>
        <v>42</v>
      </c>
      <c r="J19" s="16">
        <f t="shared" si="6"/>
        <v>-30</v>
      </c>
      <c r="K19" s="15">
        <f>SUM(K20:K22)</f>
        <v>5</v>
      </c>
      <c r="L19" s="15">
        <f>SUM(L20:L22)</f>
        <v>11</v>
      </c>
      <c r="M19" s="16">
        <f t="shared" si="7"/>
        <v>-6</v>
      </c>
      <c r="N19" s="16">
        <f>SUM(N20:N22)</f>
        <v>1</v>
      </c>
      <c r="O19" s="16">
        <f>SUM(O20:O22)</f>
        <v>-5</v>
      </c>
    </row>
    <row r="20" spans="1:15" s="1" customFormat="1" ht="19.5" customHeight="1">
      <c r="A20" s="32" t="s">
        <v>42</v>
      </c>
      <c r="B20" s="32"/>
      <c r="C20" s="18">
        <v>873</v>
      </c>
      <c r="D20" s="18">
        <v>916</v>
      </c>
      <c r="E20" s="18">
        <f>SUM(C20:D20)</f>
        <v>1789</v>
      </c>
      <c r="F20" s="18">
        <v>906</v>
      </c>
      <c r="G20" s="19">
        <f t="shared" si="5"/>
        <v>-12</v>
      </c>
      <c r="H20" s="20">
        <v>0</v>
      </c>
      <c r="I20" s="20">
        <v>9</v>
      </c>
      <c r="J20" s="7">
        <f t="shared" si="6"/>
        <v>-9</v>
      </c>
      <c r="K20" s="20">
        <v>1</v>
      </c>
      <c r="L20" s="20">
        <v>5</v>
      </c>
      <c r="M20" s="7">
        <f t="shared" si="7"/>
        <v>-4</v>
      </c>
      <c r="N20" s="12">
        <v>1</v>
      </c>
      <c r="O20" s="7">
        <v>0</v>
      </c>
    </row>
    <row r="21" spans="1:15" s="1" customFormat="1" ht="19.5" customHeight="1">
      <c r="A21" s="33" t="s">
        <v>43</v>
      </c>
      <c r="B21" s="33"/>
      <c r="C21" s="2">
        <v>913</v>
      </c>
      <c r="D21" s="2">
        <v>962</v>
      </c>
      <c r="E21" s="2">
        <f>SUM(C21:D21)</f>
        <v>1875</v>
      </c>
      <c r="F21" s="3">
        <v>926</v>
      </c>
      <c r="G21" s="4">
        <f t="shared" si="5"/>
        <v>-18</v>
      </c>
      <c r="H21" s="5">
        <v>10</v>
      </c>
      <c r="I21" s="5">
        <v>27</v>
      </c>
      <c r="J21" s="7">
        <f t="shared" si="6"/>
        <v>-17</v>
      </c>
      <c r="K21" s="5">
        <v>2</v>
      </c>
      <c r="L21" s="5">
        <v>3</v>
      </c>
      <c r="M21" s="7">
        <f t="shared" si="7"/>
        <v>-1</v>
      </c>
      <c r="N21" s="6">
        <v>0</v>
      </c>
      <c r="O21" s="7">
        <v>0</v>
      </c>
    </row>
    <row r="22" spans="1:15" s="1" customFormat="1" ht="19.5" customHeight="1">
      <c r="A22" s="34" t="s">
        <v>45</v>
      </c>
      <c r="B22" s="34"/>
      <c r="C22" s="8">
        <v>475</v>
      </c>
      <c r="D22" s="8">
        <v>580</v>
      </c>
      <c r="E22" s="9">
        <f>SUM(C22:D22)</f>
        <v>1055</v>
      </c>
      <c r="F22" s="8">
        <v>553</v>
      </c>
      <c r="G22" s="10">
        <f t="shared" si="5"/>
        <v>-10</v>
      </c>
      <c r="H22" s="21">
        <v>2</v>
      </c>
      <c r="I22" s="21">
        <v>6</v>
      </c>
      <c r="J22" s="12">
        <f t="shared" si="6"/>
        <v>-4</v>
      </c>
      <c r="K22" s="21">
        <v>2</v>
      </c>
      <c r="L22" s="21">
        <v>3</v>
      </c>
      <c r="M22" s="12">
        <f t="shared" si="7"/>
        <v>-1</v>
      </c>
      <c r="N22" s="22">
        <v>0</v>
      </c>
      <c r="O22" s="12">
        <v>-5</v>
      </c>
    </row>
    <row r="23" spans="1:15" s="1" customFormat="1" ht="19.5" customHeight="1">
      <c r="A23" s="31" t="s">
        <v>37</v>
      </c>
      <c r="B23" s="31"/>
      <c r="C23" s="13">
        <v>96</v>
      </c>
      <c r="D23" s="13">
        <v>67</v>
      </c>
      <c r="E23" s="18">
        <f>SUM(C23:D23)</f>
        <v>163</v>
      </c>
      <c r="F23" s="13">
        <v>137</v>
      </c>
      <c r="G23" s="14">
        <f t="shared" si="5"/>
        <v>-3</v>
      </c>
      <c r="H23" s="15">
        <v>1</v>
      </c>
      <c r="I23" s="15">
        <v>4</v>
      </c>
      <c r="J23" s="16">
        <f t="shared" si="6"/>
        <v>-3</v>
      </c>
      <c r="K23" s="15">
        <v>0</v>
      </c>
      <c r="L23" s="15">
        <v>0</v>
      </c>
      <c r="M23" s="16">
        <f t="shared" si="7"/>
        <v>0</v>
      </c>
      <c r="N23" s="16">
        <v>0</v>
      </c>
      <c r="O23" s="16">
        <v>0</v>
      </c>
    </row>
    <row r="24" spans="1:15" s="1" customFormat="1" ht="19.5" customHeight="1">
      <c r="A24" s="31" t="s">
        <v>36</v>
      </c>
      <c r="B24" s="31"/>
      <c r="C24" s="13">
        <f>SUM(C20:C23)</f>
        <v>2357</v>
      </c>
      <c r="D24" s="13">
        <f>SUM(D20:D23)</f>
        <v>2525</v>
      </c>
      <c r="E24" s="13">
        <f>SUM(E20:E23)</f>
        <v>4882</v>
      </c>
      <c r="F24" s="13">
        <f>SUM(F20:F23)</f>
        <v>2522</v>
      </c>
      <c r="G24" s="23">
        <f t="shared" si="5"/>
        <v>-43</v>
      </c>
      <c r="H24" s="16">
        <f>H23+H19</f>
        <v>13</v>
      </c>
      <c r="I24" s="24">
        <f>I23+I19</f>
        <v>46</v>
      </c>
      <c r="J24" s="16">
        <f aca="true" t="shared" si="8" ref="J24:O24">J19+J23</f>
        <v>-33</v>
      </c>
      <c r="K24" s="15">
        <f t="shared" si="8"/>
        <v>5</v>
      </c>
      <c r="L24" s="15">
        <f t="shared" si="8"/>
        <v>11</v>
      </c>
      <c r="M24" s="16">
        <f t="shared" si="8"/>
        <v>-6</v>
      </c>
      <c r="N24" s="16">
        <f t="shared" si="8"/>
        <v>1</v>
      </c>
      <c r="O24" s="16">
        <f t="shared" si="8"/>
        <v>-5</v>
      </c>
    </row>
    <row r="25" spans="1:15" s="1" customFormat="1" ht="19.5" customHeight="1">
      <c r="A25" s="35" t="s">
        <v>24</v>
      </c>
      <c r="B25" s="35"/>
      <c r="C25" s="17">
        <f>SUM(C26:C31)</f>
        <v>1279</v>
      </c>
      <c r="D25" s="17">
        <f>SUM(D26:D31)</f>
        <v>1416</v>
      </c>
      <c r="E25" s="17">
        <f>SUM(E26:E31)</f>
        <v>2695</v>
      </c>
      <c r="F25" s="17">
        <f>SUM(F26:F31)</f>
        <v>1494</v>
      </c>
      <c r="G25" s="14">
        <f aca="true" t="shared" si="9" ref="G25:G32">J25+M25+N25+O25</f>
        <v>-7</v>
      </c>
      <c r="H25" s="15">
        <f>SUM(H26:H31)</f>
        <v>11</v>
      </c>
      <c r="I25" s="15">
        <f>SUM(I26:I31)</f>
        <v>14</v>
      </c>
      <c r="J25" s="16">
        <f aca="true" t="shared" si="10" ref="J25:J32">H25-I25</f>
        <v>-3</v>
      </c>
      <c r="K25" s="15">
        <f>SUM(K26:K31)</f>
        <v>0</v>
      </c>
      <c r="L25" s="15">
        <f>SUM(L26:L31)</f>
        <v>6</v>
      </c>
      <c r="M25" s="16">
        <f aca="true" t="shared" si="11" ref="M25:M32">K25-L25</f>
        <v>-6</v>
      </c>
      <c r="N25" s="16">
        <f>SUM(N26:N31)</f>
        <v>3</v>
      </c>
      <c r="O25" s="16">
        <f>SUM(O26:O31)</f>
        <v>-1</v>
      </c>
    </row>
    <row r="26" spans="1:15" s="1" customFormat="1" ht="19.5" customHeight="1">
      <c r="A26" s="32" t="s">
        <v>13</v>
      </c>
      <c r="B26" s="32"/>
      <c r="C26" s="18">
        <v>196</v>
      </c>
      <c r="D26" s="18">
        <v>218</v>
      </c>
      <c r="E26" s="18">
        <f aca="true" t="shared" si="12" ref="E26:E32">C26+D26</f>
        <v>414</v>
      </c>
      <c r="F26" s="18">
        <v>241</v>
      </c>
      <c r="G26" s="19">
        <f t="shared" si="9"/>
        <v>-1</v>
      </c>
      <c r="H26" s="20">
        <v>0</v>
      </c>
      <c r="I26" s="20">
        <v>1</v>
      </c>
      <c r="J26" s="7">
        <f t="shared" si="10"/>
        <v>-1</v>
      </c>
      <c r="K26" s="20">
        <v>0</v>
      </c>
      <c r="L26" s="20">
        <v>2</v>
      </c>
      <c r="M26" s="7">
        <f t="shared" si="11"/>
        <v>-2</v>
      </c>
      <c r="N26" s="12">
        <v>2</v>
      </c>
      <c r="O26" s="7">
        <v>0</v>
      </c>
    </row>
    <row r="27" spans="1:15" s="1" customFormat="1" ht="19.5" customHeight="1">
      <c r="A27" s="33" t="s">
        <v>46</v>
      </c>
      <c r="B27" s="33"/>
      <c r="C27" s="2">
        <v>124</v>
      </c>
      <c r="D27" s="2">
        <v>124</v>
      </c>
      <c r="E27" s="2">
        <f t="shared" si="12"/>
        <v>248</v>
      </c>
      <c r="F27" s="3">
        <v>141</v>
      </c>
      <c r="G27" s="4">
        <f t="shared" si="9"/>
        <v>4</v>
      </c>
      <c r="H27" s="5">
        <v>5</v>
      </c>
      <c r="I27" s="5">
        <v>1</v>
      </c>
      <c r="J27" s="7">
        <f t="shared" si="10"/>
        <v>4</v>
      </c>
      <c r="K27" s="5">
        <v>0</v>
      </c>
      <c r="L27" s="5">
        <v>0</v>
      </c>
      <c r="M27" s="7">
        <f t="shared" si="11"/>
        <v>0</v>
      </c>
      <c r="N27" s="6">
        <v>0</v>
      </c>
      <c r="O27" s="7">
        <v>0</v>
      </c>
    </row>
    <row r="28" spans="1:15" s="1" customFormat="1" ht="19.5" customHeight="1">
      <c r="A28" s="33" t="s">
        <v>48</v>
      </c>
      <c r="B28" s="33"/>
      <c r="C28" s="2">
        <v>230</v>
      </c>
      <c r="D28" s="2">
        <v>246</v>
      </c>
      <c r="E28" s="2">
        <f t="shared" si="12"/>
        <v>476</v>
      </c>
      <c r="F28" s="3">
        <v>272</v>
      </c>
      <c r="G28" s="4">
        <f t="shared" si="9"/>
        <v>0</v>
      </c>
      <c r="H28" s="5">
        <v>1</v>
      </c>
      <c r="I28" s="5">
        <v>1</v>
      </c>
      <c r="J28" s="7">
        <f t="shared" si="10"/>
        <v>0</v>
      </c>
      <c r="K28" s="5">
        <v>0</v>
      </c>
      <c r="L28" s="5">
        <v>0</v>
      </c>
      <c r="M28" s="7">
        <f t="shared" si="11"/>
        <v>0</v>
      </c>
      <c r="N28" s="6">
        <v>0</v>
      </c>
      <c r="O28" s="7">
        <v>0</v>
      </c>
    </row>
    <row r="29" spans="1:15" s="1" customFormat="1" ht="19.5" customHeight="1">
      <c r="A29" s="33" t="s">
        <v>49</v>
      </c>
      <c r="B29" s="33"/>
      <c r="C29" s="2">
        <v>425</v>
      </c>
      <c r="D29" s="2">
        <v>484</v>
      </c>
      <c r="E29" s="2">
        <f t="shared" si="12"/>
        <v>909</v>
      </c>
      <c r="F29" s="3">
        <v>497</v>
      </c>
      <c r="G29" s="4">
        <f t="shared" si="9"/>
        <v>-8</v>
      </c>
      <c r="H29" s="5">
        <v>4</v>
      </c>
      <c r="I29" s="5">
        <v>8</v>
      </c>
      <c r="J29" s="7">
        <f t="shared" si="10"/>
        <v>-4</v>
      </c>
      <c r="K29" s="5">
        <v>0</v>
      </c>
      <c r="L29" s="5">
        <v>4</v>
      </c>
      <c r="M29" s="7">
        <f t="shared" si="11"/>
        <v>-4</v>
      </c>
      <c r="N29" s="6">
        <v>1</v>
      </c>
      <c r="O29" s="7">
        <v>-1</v>
      </c>
    </row>
    <row r="30" spans="1:15" s="1" customFormat="1" ht="19.5" customHeight="1">
      <c r="A30" s="33" t="s">
        <v>47</v>
      </c>
      <c r="B30" s="33"/>
      <c r="C30" s="2">
        <v>175</v>
      </c>
      <c r="D30" s="2">
        <v>208</v>
      </c>
      <c r="E30" s="2">
        <f t="shared" si="12"/>
        <v>383</v>
      </c>
      <c r="F30" s="3">
        <v>193</v>
      </c>
      <c r="G30" s="4">
        <f t="shared" si="9"/>
        <v>0</v>
      </c>
      <c r="H30" s="5">
        <v>1</v>
      </c>
      <c r="I30" s="5">
        <v>1</v>
      </c>
      <c r="J30" s="7">
        <f t="shared" si="10"/>
        <v>0</v>
      </c>
      <c r="K30" s="5">
        <v>0</v>
      </c>
      <c r="L30" s="5">
        <v>0</v>
      </c>
      <c r="M30" s="7">
        <f t="shared" si="11"/>
        <v>0</v>
      </c>
      <c r="N30" s="6">
        <v>0</v>
      </c>
      <c r="O30" s="7">
        <v>0</v>
      </c>
    </row>
    <row r="31" spans="1:15" s="1" customFormat="1" ht="19.5" customHeight="1">
      <c r="A31" s="34" t="s">
        <v>50</v>
      </c>
      <c r="B31" s="34"/>
      <c r="C31" s="8">
        <v>129</v>
      </c>
      <c r="D31" s="8">
        <v>136</v>
      </c>
      <c r="E31" s="25">
        <f t="shared" si="12"/>
        <v>265</v>
      </c>
      <c r="F31" s="8">
        <v>150</v>
      </c>
      <c r="G31" s="10">
        <f t="shared" si="9"/>
        <v>-2</v>
      </c>
      <c r="H31" s="21">
        <v>0</v>
      </c>
      <c r="I31" s="21">
        <v>2</v>
      </c>
      <c r="J31" s="12">
        <f t="shared" si="10"/>
        <v>-2</v>
      </c>
      <c r="K31" s="21">
        <v>0</v>
      </c>
      <c r="L31" s="21">
        <v>0</v>
      </c>
      <c r="M31" s="12">
        <f t="shared" si="11"/>
        <v>0</v>
      </c>
      <c r="N31" s="12">
        <v>0</v>
      </c>
      <c r="O31" s="12">
        <v>0</v>
      </c>
    </row>
    <row r="32" spans="1:15" s="1" customFormat="1" ht="19.5" customHeight="1">
      <c r="A32" s="31" t="s">
        <v>37</v>
      </c>
      <c r="B32" s="31"/>
      <c r="C32" s="13">
        <v>182</v>
      </c>
      <c r="D32" s="13">
        <v>54</v>
      </c>
      <c r="E32" s="13">
        <f t="shared" si="12"/>
        <v>236</v>
      </c>
      <c r="F32" s="13">
        <v>203</v>
      </c>
      <c r="G32" s="14">
        <f t="shared" si="9"/>
        <v>-11</v>
      </c>
      <c r="H32" s="15">
        <v>0</v>
      </c>
      <c r="I32" s="15">
        <v>11</v>
      </c>
      <c r="J32" s="16">
        <f t="shared" si="10"/>
        <v>-11</v>
      </c>
      <c r="K32" s="15">
        <v>0</v>
      </c>
      <c r="L32" s="15">
        <v>0</v>
      </c>
      <c r="M32" s="16">
        <f t="shared" si="11"/>
        <v>0</v>
      </c>
      <c r="N32" s="16">
        <v>0</v>
      </c>
      <c r="O32" s="16">
        <v>0</v>
      </c>
    </row>
    <row r="33" spans="1:15" s="1" customFormat="1" ht="19.5" customHeight="1">
      <c r="A33" s="31" t="s">
        <v>51</v>
      </c>
      <c r="B33" s="31"/>
      <c r="C33" s="13">
        <f>SUM(C26:C32)</f>
        <v>1461</v>
      </c>
      <c r="D33" s="13">
        <f>SUM(D26:D32)</f>
        <v>1470</v>
      </c>
      <c r="E33" s="13">
        <f>SUM(E26:E32)</f>
        <v>2931</v>
      </c>
      <c r="F33" s="13">
        <f>SUM(F26:F32)</f>
        <v>1697</v>
      </c>
      <c r="G33" s="14">
        <f aca="true" t="shared" si="13" ref="G33:G45">J33+M33+N33+O33</f>
        <v>-18</v>
      </c>
      <c r="H33" s="15">
        <f>H32+H25</f>
        <v>11</v>
      </c>
      <c r="I33" s="15">
        <f>I32+I25</f>
        <v>25</v>
      </c>
      <c r="J33" s="16">
        <f aca="true" t="shared" si="14" ref="J33:J45">H33-I33</f>
        <v>-14</v>
      </c>
      <c r="K33" s="15">
        <f>K32+K25</f>
        <v>0</v>
      </c>
      <c r="L33" s="15">
        <f>L32+L25</f>
        <v>6</v>
      </c>
      <c r="M33" s="16">
        <f aca="true" t="shared" si="15" ref="M33:M45">K33-L33</f>
        <v>-6</v>
      </c>
      <c r="N33" s="16">
        <f>N32+N25</f>
        <v>3</v>
      </c>
      <c r="O33" s="16">
        <f>O32+O25</f>
        <v>-1</v>
      </c>
    </row>
    <row r="34" spans="1:15" s="1" customFormat="1" ht="19.5" customHeight="1">
      <c r="A34" s="35" t="s">
        <v>54</v>
      </c>
      <c r="B34" s="35"/>
      <c r="C34" s="17">
        <f>SUM(C35:C40)</f>
        <v>3063</v>
      </c>
      <c r="D34" s="17">
        <f>SUM(D35:D40)</f>
        <v>3297</v>
      </c>
      <c r="E34" s="17">
        <f>SUM(E35:E40)</f>
        <v>6360</v>
      </c>
      <c r="F34" s="17">
        <f>SUM(F35:F40)</f>
        <v>3341</v>
      </c>
      <c r="G34" s="14">
        <f t="shared" si="13"/>
        <v>-22</v>
      </c>
      <c r="H34" s="15">
        <f>SUM(H35:H40)</f>
        <v>27</v>
      </c>
      <c r="I34" s="15">
        <f>SUM(I35:I40)</f>
        <v>43</v>
      </c>
      <c r="J34" s="16">
        <f t="shared" si="14"/>
        <v>-16</v>
      </c>
      <c r="K34" s="15">
        <f>SUM(K35:K40)</f>
        <v>2</v>
      </c>
      <c r="L34" s="15">
        <f>SUM(L35:L40)</f>
        <v>17</v>
      </c>
      <c r="M34" s="16">
        <f t="shared" si="15"/>
        <v>-15</v>
      </c>
      <c r="N34" s="16">
        <f>SUM(N35:N40)</f>
        <v>14</v>
      </c>
      <c r="O34" s="16">
        <f>SUM(O35:O40)</f>
        <v>-5</v>
      </c>
    </row>
    <row r="35" spans="1:15" s="1" customFormat="1" ht="19.5" customHeight="1">
      <c r="A35" s="32" t="s">
        <v>33</v>
      </c>
      <c r="B35" s="32"/>
      <c r="C35" s="18">
        <v>290</v>
      </c>
      <c r="D35" s="18">
        <v>337</v>
      </c>
      <c r="E35" s="18">
        <f aca="true" t="shared" si="16" ref="E35:E41">SUM(C35:D35)</f>
        <v>627</v>
      </c>
      <c r="F35" s="18">
        <v>361</v>
      </c>
      <c r="G35" s="19">
        <f t="shared" si="13"/>
        <v>-3</v>
      </c>
      <c r="H35" s="20">
        <v>1</v>
      </c>
      <c r="I35" s="20">
        <v>3</v>
      </c>
      <c r="J35" s="7">
        <f t="shared" si="14"/>
        <v>-2</v>
      </c>
      <c r="K35" s="20">
        <v>0</v>
      </c>
      <c r="L35" s="20">
        <v>2</v>
      </c>
      <c r="M35" s="7">
        <f t="shared" si="15"/>
        <v>-2</v>
      </c>
      <c r="N35" s="12">
        <v>1</v>
      </c>
      <c r="O35" s="7">
        <v>0</v>
      </c>
    </row>
    <row r="36" spans="1:15" s="1" customFormat="1" ht="19.5" customHeight="1">
      <c r="A36" s="33" t="s">
        <v>15</v>
      </c>
      <c r="B36" s="33"/>
      <c r="C36" s="2">
        <v>1017</v>
      </c>
      <c r="D36" s="2">
        <v>1062</v>
      </c>
      <c r="E36" s="2">
        <f t="shared" si="16"/>
        <v>2079</v>
      </c>
      <c r="F36" s="3">
        <v>1009</v>
      </c>
      <c r="G36" s="4">
        <f t="shared" si="13"/>
        <v>-9</v>
      </c>
      <c r="H36" s="5">
        <v>7</v>
      </c>
      <c r="I36" s="5">
        <v>12</v>
      </c>
      <c r="J36" s="7">
        <f t="shared" si="14"/>
        <v>-5</v>
      </c>
      <c r="K36" s="5">
        <v>1</v>
      </c>
      <c r="L36" s="5">
        <v>3</v>
      </c>
      <c r="M36" s="7">
        <f t="shared" si="15"/>
        <v>-2</v>
      </c>
      <c r="N36" s="6">
        <v>1</v>
      </c>
      <c r="O36" s="7">
        <v>-3</v>
      </c>
    </row>
    <row r="37" spans="1:15" s="1" customFormat="1" ht="19.5" customHeight="1">
      <c r="A37" s="33" t="s">
        <v>39</v>
      </c>
      <c r="B37" s="33"/>
      <c r="C37" s="2">
        <v>207</v>
      </c>
      <c r="D37" s="2">
        <v>208</v>
      </c>
      <c r="E37" s="2">
        <f t="shared" si="16"/>
        <v>415</v>
      </c>
      <c r="F37" s="3">
        <v>219</v>
      </c>
      <c r="G37" s="4">
        <f t="shared" si="13"/>
        <v>-4</v>
      </c>
      <c r="H37" s="5">
        <v>0</v>
      </c>
      <c r="I37" s="5">
        <v>3</v>
      </c>
      <c r="J37" s="7">
        <f t="shared" si="14"/>
        <v>-3</v>
      </c>
      <c r="K37" s="5">
        <v>0</v>
      </c>
      <c r="L37" s="5">
        <v>0</v>
      </c>
      <c r="M37" s="7">
        <f t="shared" si="15"/>
        <v>0</v>
      </c>
      <c r="N37" s="6">
        <v>0</v>
      </c>
      <c r="O37" s="7">
        <v>-1</v>
      </c>
    </row>
    <row r="38" spans="1:15" s="1" customFormat="1" ht="19.5" customHeight="1">
      <c r="A38" s="33" t="s">
        <v>55</v>
      </c>
      <c r="B38" s="33"/>
      <c r="C38" s="2">
        <v>354</v>
      </c>
      <c r="D38" s="2">
        <v>384</v>
      </c>
      <c r="E38" s="2">
        <f t="shared" si="16"/>
        <v>738</v>
      </c>
      <c r="F38" s="3">
        <v>394</v>
      </c>
      <c r="G38" s="4">
        <f t="shared" si="13"/>
        <v>-5</v>
      </c>
      <c r="H38" s="5">
        <v>5</v>
      </c>
      <c r="I38" s="5">
        <v>8</v>
      </c>
      <c r="J38" s="7">
        <f t="shared" si="14"/>
        <v>-3</v>
      </c>
      <c r="K38" s="5">
        <v>0</v>
      </c>
      <c r="L38" s="5">
        <v>5</v>
      </c>
      <c r="M38" s="7">
        <f t="shared" si="15"/>
        <v>-5</v>
      </c>
      <c r="N38" s="6">
        <v>4</v>
      </c>
      <c r="O38" s="7">
        <v>-1</v>
      </c>
    </row>
    <row r="39" spans="1:15" s="1" customFormat="1" ht="19.5" customHeight="1">
      <c r="A39" s="33" t="s">
        <v>57</v>
      </c>
      <c r="B39" s="33"/>
      <c r="C39" s="2">
        <v>556</v>
      </c>
      <c r="D39" s="2">
        <v>622</v>
      </c>
      <c r="E39" s="2">
        <f t="shared" si="16"/>
        <v>1178</v>
      </c>
      <c r="F39" s="3">
        <v>663</v>
      </c>
      <c r="G39" s="4">
        <f t="shared" si="13"/>
        <v>-3</v>
      </c>
      <c r="H39" s="5">
        <v>2</v>
      </c>
      <c r="I39" s="5">
        <v>4</v>
      </c>
      <c r="J39" s="7">
        <f t="shared" si="14"/>
        <v>-2</v>
      </c>
      <c r="K39" s="5">
        <v>1</v>
      </c>
      <c r="L39" s="5">
        <v>2</v>
      </c>
      <c r="M39" s="7">
        <f t="shared" si="15"/>
        <v>-1</v>
      </c>
      <c r="N39" s="6">
        <v>0</v>
      </c>
      <c r="O39" s="7">
        <v>0</v>
      </c>
    </row>
    <row r="40" spans="1:15" s="1" customFormat="1" ht="19.5" customHeight="1">
      <c r="A40" s="34" t="s">
        <v>59</v>
      </c>
      <c r="B40" s="34"/>
      <c r="C40" s="8">
        <v>639</v>
      </c>
      <c r="D40" s="8">
        <v>684</v>
      </c>
      <c r="E40" s="8">
        <f t="shared" si="16"/>
        <v>1323</v>
      </c>
      <c r="F40" s="8">
        <v>695</v>
      </c>
      <c r="G40" s="10">
        <f t="shared" si="13"/>
        <v>2</v>
      </c>
      <c r="H40" s="21">
        <v>12</v>
      </c>
      <c r="I40" s="21">
        <v>13</v>
      </c>
      <c r="J40" s="12">
        <f t="shared" si="14"/>
        <v>-1</v>
      </c>
      <c r="K40" s="21">
        <v>0</v>
      </c>
      <c r="L40" s="21">
        <v>5</v>
      </c>
      <c r="M40" s="12">
        <f t="shared" si="15"/>
        <v>-5</v>
      </c>
      <c r="N40" s="12">
        <v>8</v>
      </c>
      <c r="O40" s="12">
        <v>0</v>
      </c>
    </row>
    <row r="41" spans="1:15" s="1" customFormat="1" ht="19.5" customHeight="1">
      <c r="A41" s="31" t="s">
        <v>37</v>
      </c>
      <c r="B41" s="31"/>
      <c r="C41" s="13">
        <v>41</v>
      </c>
      <c r="D41" s="13">
        <v>64</v>
      </c>
      <c r="E41" s="13">
        <f t="shared" si="16"/>
        <v>105</v>
      </c>
      <c r="F41" s="13">
        <v>86</v>
      </c>
      <c r="G41" s="14">
        <f t="shared" si="13"/>
        <v>-2</v>
      </c>
      <c r="H41" s="15">
        <v>7</v>
      </c>
      <c r="I41" s="15">
        <v>9</v>
      </c>
      <c r="J41" s="16">
        <f t="shared" si="14"/>
        <v>-2</v>
      </c>
      <c r="K41" s="15">
        <v>0</v>
      </c>
      <c r="L41" s="15">
        <v>0</v>
      </c>
      <c r="M41" s="16">
        <f t="shared" si="15"/>
        <v>0</v>
      </c>
      <c r="N41" s="16">
        <v>0</v>
      </c>
      <c r="O41" s="16">
        <v>0</v>
      </c>
    </row>
    <row r="42" spans="1:15" s="1" customFormat="1" ht="19.5" customHeight="1">
      <c r="A42" s="31" t="s">
        <v>44</v>
      </c>
      <c r="B42" s="31"/>
      <c r="C42" s="69">
        <f>SUM(C35:C41)</f>
        <v>3104</v>
      </c>
      <c r="D42" s="69">
        <f>SUM(D35:D41)</f>
        <v>3361</v>
      </c>
      <c r="E42" s="69">
        <f>SUM(E35:E41)</f>
        <v>6465</v>
      </c>
      <c r="F42" s="69">
        <f>SUM(F35:F41)</f>
        <v>3427</v>
      </c>
      <c r="G42" s="14">
        <f t="shared" si="13"/>
        <v>-24</v>
      </c>
      <c r="H42" s="15">
        <f>H41+H34</f>
        <v>34</v>
      </c>
      <c r="I42" s="15">
        <f>I41+I34</f>
        <v>52</v>
      </c>
      <c r="J42" s="16">
        <f t="shared" si="14"/>
        <v>-18</v>
      </c>
      <c r="K42" s="15">
        <f>K41+K34</f>
        <v>2</v>
      </c>
      <c r="L42" s="15">
        <f>L41+L34</f>
        <v>17</v>
      </c>
      <c r="M42" s="16">
        <f t="shared" si="15"/>
        <v>-15</v>
      </c>
      <c r="N42" s="16">
        <f>N41+N34</f>
        <v>14</v>
      </c>
      <c r="O42" s="16">
        <f>O41+O34</f>
        <v>-5</v>
      </c>
    </row>
    <row r="43" spans="1:15" s="1" customFormat="1" ht="19.5" customHeight="1">
      <c r="A43" s="70" t="s">
        <v>60</v>
      </c>
      <c r="B43" s="29" t="s">
        <v>61</v>
      </c>
      <c r="C43" s="67">
        <f>C5+C19+C25+C34</f>
        <v>10181</v>
      </c>
      <c r="D43" s="67">
        <f>D5+D19+D25+D34</f>
        <v>10960</v>
      </c>
      <c r="E43" s="67">
        <f>E5+E19+E25+E34</f>
        <v>21141</v>
      </c>
      <c r="F43" s="67">
        <f>F5+F19+F25+F34</f>
        <v>11310</v>
      </c>
      <c r="G43" s="14">
        <f t="shared" si="13"/>
        <v>-443</v>
      </c>
      <c r="H43" s="16">
        <f>H34+H25+H19+H5</f>
        <v>141</v>
      </c>
      <c r="I43" s="16">
        <f>I34+I25+I19+I5</f>
        <v>547</v>
      </c>
      <c r="J43" s="16">
        <f t="shared" si="14"/>
        <v>-406</v>
      </c>
      <c r="K43" s="16">
        <f>K34+K25+K19+K5</f>
        <v>10</v>
      </c>
      <c r="L43" s="16">
        <f>L34+L25+L19+L5</f>
        <v>47</v>
      </c>
      <c r="M43" s="16">
        <f t="shared" si="15"/>
        <v>-37</v>
      </c>
      <c r="N43" s="16">
        <f>N34+N25+N19+N5</f>
        <v>21</v>
      </c>
      <c r="O43" s="16">
        <f>O34+O25+O19+O5</f>
        <v>-21</v>
      </c>
    </row>
    <row r="44" spans="1:15" s="1" customFormat="1" ht="19.5" customHeight="1">
      <c r="A44" s="71"/>
      <c r="B44" s="30" t="s">
        <v>17</v>
      </c>
      <c r="C44" s="69">
        <f>C17+C23+C32+C41</f>
        <v>452</v>
      </c>
      <c r="D44" s="69">
        <f>D17+D23+D32+D41</f>
        <v>269</v>
      </c>
      <c r="E44" s="69">
        <f>E17+E23+E32+E41</f>
        <v>721</v>
      </c>
      <c r="F44" s="69">
        <f>F17+F23+F32+F41</f>
        <v>604</v>
      </c>
      <c r="G44" s="14">
        <f t="shared" si="13"/>
        <v>-22</v>
      </c>
      <c r="H44" s="16">
        <f>H41+H32+H23+H17</f>
        <v>9</v>
      </c>
      <c r="I44" s="16">
        <f>I41+I32+I23+I17</f>
        <v>31</v>
      </c>
      <c r="J44" s="16">
        <f t="shared" si="14"/>
        <v>-22</v>
      </c>
      <c r="K44" s="15">
        <f>K41+K32+K23+K17</f>
        <v>0</v>
      </c>
      <c r="L44" s="16">
        <f>L41+L32+L23+L17</f>
        <v>0</v>
      </c>
      <c r="M44" s="16">
        <f t="shared" si="15"/>
        <v>0</v>
      </c>
      <c r="N44" s="16">
        <f>N41+N32+N23+N17</f>
        <v>0</v>
      </c>
      <c r="O44" s="16">
        <f>O41+O32+O23+O17</f>
        <v>0</v>
      </c>
    </row>
    <row r="45" spans="1:15" s="1" customFormat="1" ht="19.5" customHeight="1">
      <c r="A45" s="72"/>
      <c r="B45" s="29" t="s">
        <v>62</v>
      </c>
      <c r="C45" s="67">
        <f>C43+C44</f>
        <v>10633</v>
      </c>
      <c r="D45" s="67">
        <f>D43+D44</f>
        <v>11229</v>
      </c>
      <c r="E45" s="67">
        <f>C45+D45</f>
        <v>21862</v>
      </c>
      <c r="F45" s="67">
        <f>F43+F44</f>
        <v>11914</v>
      </c>
      <c r="G45" s="14">
        <f t="shared" si="13"/>
        <v>-465</v>
      </c>
      <c r="H45" s="16">
        <f>H42+H33+H24+H18</f>
        <v>150</v>
      </c>
      <c r="I45" s="16">
        <f>I42+I33+I24+I18</f>
        <v>578</v>
      </c>
      <c r="J45" s="16">
        <f t="shared" si="14"/>
        <v>-428</v>
      </c>
      <c r="K45" s="15">
        <f>K42+K33+K24+K18</f>
        <v>10</v>
      </c>
      <c r="L45" s="15">
        <f>L42+L33+L24+L18</f>
        <v>47</v>
      </c>
      <c r="M45" s="16">
        <f t="shared" si="15"/>
        <v>-37</v>
      </c>
      <c r="N45" s="16">
        <f>N42+N33+N24+N18</f>
        <v>21</v>
      </c>
      <c r="O45" s="16">
        <f>O42+O33+O24+O18</f>
        <v>-21</v>
      </c>
    </row>
    <row r="46" spans="1:15" s="77" customFormat="1" ht="19.5" customHeight="1">
      <c r="A46" s="73" t="s">
        <v>56</v>
      </c>
      <c r="B46" s="30" t="s">
        <v>53</v>
      </c>
      <c r="C46" s="26">
        <v>-341</v>
      </c>
      <c r="D46" s="26">
        <v>-102</v>
      </c>
      <c r="E46" s="26">
        <f>C46+D46</f>
        <v>-443</v>
      </c>
      <c r="F46" s="27">
        <v>-318</v>
      </c>
      <c r="G46" s="74"/>
      <c r="H46" s="74"/>
      <c r="I46" s="75"/>
      <c r="J46" s="75"/>
      <c r="K46" s="75"/>
      <c r="L46" s="75"/>
      <c r="M46" s="75"/>
      <c r="N46" s="76"/>
      <c r="O46" s="76"/>
    </row>
    <row r="47" spans="1:15" s="1" customFormat="1" ht="19.5" customHeight="1">
      <c r="A47" s="78"/>
      <c r="B47" s="30" t="s">
        <v>58</v>
      </c>
      <c r="C47" s="26">
        <v>-361</v>
      </c>
      <c r="D47" s="26">
        <v>-104</v>
      </c>
      <c r="E47" s="26">
        <f>C47+D47</f>
        <v>-465</v>
      </c>
      <c r="F47" s="27">
        <v>-342</v>
      </c>
      <c r="G47" s="74"/>
      <c r="H47" s="74"/>
      <c r="I47" s="79"/>
      <c r="J47" s="79"/>
      <c r="K47" s="79"/>
      <c r="L47" s="79"/>
      <c r="M47" s="79"/>
      <c r="N47" s="74"/>
      <c r="O47" s="74"/>
    </row>
    <row r="48" spans="2:6" s="1" customFormat="1" ht="19.5" customHeight="1">
      <c r="B48" s="28"/>
      <c r="C48" s="28"/>
      <c r="D48" s="28"/>
      <c r="E48" s="28"/>
      <c r="F48" s="28"/>
    </row>
    <row r="49" spans="1:6" s="1" customFormat="1" ht="12.75">
      <c r="A49" s="80" t="s">
        <v>52</v>
      </c>
      <c r="B49" s="80"/>
      <c r="C49" s="28"/>
      <c r="D49" s="28"/>
      <c r="E49" s="28"/>
      <c r="F49" s="28"/>
    </row>
    <row r="50" spans="1:6" s="1" customFormat="1" ht="12.75">
      <c r="A50" s="81"/>
      <c r="B50" s="82"/>
      <c r="C50" s="45" t="s">
        <v>63</v>
      </c>
      <c r="D50" s="47"/>
      <c r="E50" s="45" t="s">
        <v>64</v>
      </c>
      <c r="F50" s="47"/>
    </row>
    <row r="51" spans="1:6" s="1" customFormat="1" ht="12.75">
      <c r="A51" s="83" t="s">
        <v>65</v>
      </c>
      <c r="B51" s="84"/>
      <c r="C51" s="41">
        <v>9820</v>
      </c>
      <c r="D51" s="42"/>
      <c r="E51" s="43">
        <v>0.4645</v>
      </c>
      <c r="F51" s="44"/>
    </row>
    <row r="52" spans="1:6" s="1" customFormat="1" ht="12.75">
      <c r="A52" s="83" t="s">
        <v>58</v>
      </c>
      <c r="B52" s="84"/>
      <c r="C52" s="41">
        <v>9837</v>
      </c>
      <c r="D52" s="42"/>
      <c r="E52" s="43">
        <v>0.45</v>
      </c>
      <c r="F52" s="44"/>
    </row>
  </sheetData>
  <sheetProtection/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2021-04-08T04:18:44Z</dcterms:created>
  <dcterms:modified xsi:type="dcterms:W3CDTF">2021-04-08T04:20:38Z</dcterms:modified>
  <cp:category/>
  <cp:version/>
  <cp:contentType/>
  <cp:contentStatus/>
</cp:coreProperties>
</file>