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6.1" sheetId="1" r:id="rId1"/>
  </sheets>
  <externalReferences>
    <externalReference r:id="rId2"/>
  </externalReferences>
  <definedNames>
    <definedName name="_xlnm._FilterDatabase" localSheetId="0" hidden="1">'R5.6.1'!$A$2:$O$47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I44" i="1"/>
  <c r="H44" i="1"/>
  <c r="J44" i="1" s="1"/>
  <c r="F44" i="1"/>
  <c r="D44" i="1"/>
  <c r="C44" i="1"/>
  <c r="N42" i="1"/>
  <c r="F42" i="1"/>
  <c r="D42" i="1"/>
  <c r="C42" i="1"/>
  <c r="M41" i="1"/>
  <c r="G41" i="1" s="1"/>
  <c r="J41" i="1"/>
  <c r="E41" i="1"/>
  <c r="M40" i="1"/>
  <c r="G40" i="1" s="1"/>
  <c r="J40" i="1"/>
  <c r="E40" i="1"/>
  <c r="M39" i="1"/>
  <c r="G39" i="1" s="1"/>
  <c r="J39" i="1"/>
  <c r="E39" i="1"/>
  <c r="M38" i="1"/>
  <c r="G38" i="1" s="1"/>
  <c r="J38" i="1"/>
  <c r="E38" i="1"/>
  <c r="M37" i="1"/>
  <c r="G37" i="1" s="1"/>
  <c r="J37" i="1"/>
  <c r="E37" i="1"/>
  <c r="M36" i="1"/>
  <c r="G36" i="1" s="1"/>
  <c r="J36" i="1"/>
  <c r="E36" i="1"/>
  <c r="M35" i="1"/>
  <c r="G35" i="1" s="1"/>
  <c r="J35" i="1"/>
  <c r="E35" i="1"/>
  <c r="E34" i="1" s="1"/>
  <c r="O34" i="1"/>
  <c r="O42" i="1" s="1"/>
  <c r="N34" i="1"/>
  <c r="L34" i="1"/>
  <c r="L42" i="1" s="1"/>
  <c r="K34" i="1"/>
  <c r="M34" i="1" s="1"/>
  <c r="I34" i="1"/>
  <c r="I42" i="1" s="1"/>
  <c r="H34" i="1"/>
  <c r="F34" i="1"/>
  <c r="D34" i="1"/>
  <c r="C34" i="1"/>
  <c r="F33" i="1"/>
  <c r="D33" i="1"/>
  <c r="C33" i="1"/>
  <c r="M32" i="1"/>
  <c r="J32" i="1"/>
  <c r="E32" i="1"/>
  <c r="M31" i="1"/>
  <c r="G31" i="1" s="1"/>
  <c r="J31" i="1"/>
  <c r="E31" i="1"/>
  <c r="M30" i="1"/>
  <c r="J30" i="1"/>
  <c r="E30" i="1"/>
  <c r="M29" i="1"/>
  <c r="G29" i="1" s="1"/>
  <c r="J29" i="1"/>
  <c r="E29" i="1"/>
  <c r="M28" i="1"/>
  <c r="J28" i="1"/>
  <c r="E28" i="1"/>
  <c r="M27" i="1"/>
  <c r="G27" i="1" s="1"/>
  <c r="J27" i="1"/>
  <c r="E27" i="1"/>
  <c r="M26" i="1"/>
  <c r="J26" i="1"/>
  <c r="E26" i="1"/>
  <c r="E25" i="1" s="1"/>
  <c r="O25" i="1"/>
  <c r="O33" i="1" s="1"/>
  <c r="N25" i="1"/>
  <c r="N33" i="1" s="1"/>
  <c r="L25" i="1"/>
  <c r="L33" i="1" s="1"/>
  <c r="K25" i="1"/>
  <c r="I25" i="1"/>
  <c r="I33" i="1" s="1"/>
  <c r="H25" i="1"/>
  <c r="H33" i="1" s="1"/>
  <c r="J33" i="1" s="1"/>
  <c r="F25" i="1"/>
  <c r="D25" i="1"/>
  <c r="C25" i="1"/>
  <c r="L24" i="1"/>
  <c r="F24" i="1"/>
  <c r="D24" i="1"/>
  <c r="C24" i="1"/>
  <c r="M23" i="1"/>
  <c r="J23" i="1"/>
  <c r="E23" i="1"/>
  <c r="M22" i="1"/>
  <c r="J22" i="1"/>
  <c r="E22" i="1"/>
  <c r="M21" i="1"/>
  <c r="J21" i="1"/>
  <c r="E21" i="1"/>
  <c r="M20" i="1"/>
  <c r="J20" i="1"/>
  <c r="E20" i="1"/>
  <c r="O19" i="1"/>
  <c r="O24" i="1" s="1"/>
  <c r="N19" i="1"/>
  <c r="N24" i="1" s="1"/>
  <c r="L19" i="1"/>
  <c r="K19" i="1"/>
  <c r="I19" i="1"/>
  <c r="I24" i="1" s="1"/>
  <c r="H19" i="1"/>
  <c r="H24" i="1" s="1"/>
  <c r="F19" i="1"/>
  <c r="E19" i="1"/>
  <c r="D19" i="1"/>
  <c r="C19" i="1"/>
  <c r="N18" i="1"/>
  <c r="H18" i="1"/>
  <c r="F18" i="1"/>
  <c r="D18" i="1"/>
  <c r="C18" i="1"/>
  <c r="M17" i="1"/>
  <c r="G17" i="1" s="1"/>
  <c r="J17" i="1"/>
  <c r="E17" i="1"/>
  <c r="M16" i="1"/>
  <c r="G16" i="1" s="1"/>
  <c r="J16" i="1"/>
  <c r="E16" i="1"/>
  <c r="M15" i="1"/>
  <c r="G15" i="1" s="1"/>
  <c r="J15" i="1"/>
  <c r="E15" i="1"/>
  <c r="M14" i="1"/>
  <c r="G14" i="1" s="1"/>
  <c r="J14" i="1"/>
  <c r="E14" i="1"/>
  <c r="M13" i="1"/>
  <c r="G13" i="1" s="1"/>
  <c r="J13" i="1"/>
  <c r="E13" i="1"/>
  <c r="M12" i="1"/>
  <c r="G12" i="1" s="1"/>
  <c r="J12" i="1"/>
  <c r="E12" i="1"/>
  <c r="M11" i="1"/>
  <c r="G11" i="1" s="1"/>
  <c r="J11" i="1"/>
  <c r="E11" i="1"/>
  <c r="M10" i="1"/>
  <c r="G10" i="1" s="1"/>
  <c r="J10" i="1"/>
  <c r="E10" i="1"/>
  <c r="M9" i="1"/>
  <c r="G9" i="1" s="1"/>
  <c r="J9" i="1"/>
  <c r="E9" i="1"/>
  <c r="E5" i="1" s="1"/>
  <c r="M8" i="1"/>
  <c r="G8" i="1" s="1"/>
  <c r="J8" i="1"/>
  <c r="E8" i="1"/>
  <c r="M7" i="1"/>
  <c r="G7" i="1" s="1"/>
  <c r="J7" i="1"/>
  <c r="E7" i="1"/>
  <c r="M6" i="1"/>
  <c r="G6" i="1" s="1"/>
  <c r="J6" i="1"/>
  <c r="E6" i="1"/>
  <c r="O5" i="1"/>
  <c r="O18" i="1" s="1"/>
  <c r="N5" i="1"/>
  <c r="L5" i="1"/>
  <c r="L18" i="1" s="1"/>
  <c r="K5" i="1"/>
  <c r="K18" i="1" s="1"/>
  <c r="J5" i="1"/>
  <c r="I5" i="1"/>
  <c r="I18" i="1" s="1"/>
  <c r="H5" i="1"/>
  <c r="F5" i="1"/>
  <c r="D5" i="1"/>
  <c r="D43" i="1" s="1"/>
  <c r="C5" i="1"/>
  <c r="E43" i="1" l="1"/>
  <c r="L45" i="1"/>
  <c r="G21" i="1"/>
  <c r="G23" i="1"/>
  <c r="H43" i="1"/>
  <c r="H42" i="1"/>
  <c r="H45" i="1" s="1"/>
  <c r="J45" i="1" s="1"/>
  <c r="F43" i="1"/>
  <c r="M25" i="1"/>
  <c r="G26" i="1"/>
  <c r="G28" i="1"/>
  <c r="G30" i="1"/>
  <c r="G32" i="1"/>
  <c r="N45" i="1"/>
  <c r="M19" i="1"/>
  <c r="M24" i="1" s="1"/>
  <c r="G20" i="1"/>
  <c r="G22" i="1"/>
  <c r="L43" i="1"/>
  <c r="M44" i="1"/>
  <c r="M18" i="1"/>
  <c r="C43" i="1"/>
  <c r="C45" i="1" s="1"/>
  <c r="N43" i="1"/>
  <c r="C46" i="1"/>
  <c r="J18" i="1"/>
  <c r="J42" i="1"/>
  <c r="G44" i="1"/>
  <c r="F45" i="1"/>
  <c r="F47" i="1" s="1"/>
  <c r="F46" i="1"/>
  <c r="I45" i="1"/>
  <c r="D46" i="1"/>
  <c r="D45" i="1"/>
  <c r="D47" i="1" s="1"/>
  <c r="O45" i="1"/>
  <c r="E18" i="1"/>
  <c r="E24" i="1"/>
  <c r="K24" i="1"/>
  <c r="E33" i="1"/>
  <c r="K33" i="1"/>
  <c r="M33" i="1" s="1"/>
  <c r="G33" i="1" s="1"/>
  <c r="E42" i="1"/>
  <c r="K42" i="1"/>
  <c r="E44" i="1"/>
  <c r="I43" i="1"/>
  <c r="J43" i="1" s="1"/>
  <c r="O43" i="1"/>
  <c r="J19" i="1"/>
  <c r="J25" i="1"/>
  <c r="J34" i="1"/>
  <c r="G34" i="1" s="1"/>
  <c r="K43" i="1"/>
  <c r="M43" i="1" s="1"/>
  <c r="M5" i="1"/>
  <c r="G5" i="1" s="1"/>
  <c r="G43" i="1" l="1"/>
  <c r="G18" i="1"/>
  <c r="G25" i="1"/>
  <c r="G45" i="1"/>
  <c r="E45" i="1"/>
  <c r="C47" i="1"/>
  <c r="E47" i="1" s="1"/>
  <c r="J24" i="1"/>
  <c r="G24" i="1" s="1"/>
  <c r="G19" i="1"/>
  <c r="G42" i="1"/>
  <c r="E46" i="1"/>
  <c r="K45" i="1"/>
  <c r="M45" i="1" s="1"/>
  <c r="M42" i="1"/>
</calcChain>
</file>

<file path=xl/sharedStrings.xml><?xml version="1.0" encoding="utf-8"?>
<sst xmlns="http://schemas.openxmlformats.org/spreadsheetml/2006/main" count="72" uniqueCount="67">
  <si>
    <t>令和5年6月1日分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</si>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</sst>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9" xfId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6" fillId="0" borderId="17" xfId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2" fillId="0" borderId="0" xfId="1" applyFont="1" applyFill="1" applyAlignment="1"/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177" fontId="6" fillId="0" borderId="16" xfId="1" applyNumberFormat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7" fontId="6" fillId="0" borderId="6" xfId="1" applyNumberFormat="1" applyFont="1" applyFill="1" applyBorder="1">
      <alignment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7" fontId="6" fillId="0" borderId="20" xfId="1" applyNumberFormat="1" applyFont="1" applyFill="1" applyBorder="1">
      <alignment vertical="center"/>
    </xf>
    <xf numFmtId="177" fontId="6" fillId="0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 applyProtection="1">
      <alignment horizontal="right" vertical="center"/>
      <protection locked="0"/>
    </xf>
    <xf numFmtId="177" fontId="6" fillId="0" borderId="24" xfId="1" applyNumberFormat="1" applyFont="1" applyFill="1" applyBorder="1">
      <alignment vertical="center"/>
    </xf>
    <xf numFmtId="176" fontId="6" fillId="0" borderId="23" xfId="1" applyNumberFormat="1" applyFont="1" applyFill="1" applyBorder="1" applyAlignment="1" applyProtection="1">
      <alignment horizontal="right" vertical="center"/>
      <protection locked="0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5" xfId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9" fillId="0" borderId="14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9" fillId="0" borderId="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</sheetNames>
    <sheetDataSet>
      <sheetData sheetId="0"/>
      <sheetData sheetId="1"/>
      <sheetData sheetId="2">
        <row r="5">
          <cell r="E5">
            <v>7216</v>
          </cell>
        </row>
        <row r="43">
          <cell r="C43">
            <v>9920</v>
          </cell>
          <cell r="D43">
            <v>10474</v>
          </cell>
          <cell r="F43">
            <v>11265</v>
          </cell>
        </row>
        <row r="45">
          <cell r="C45">
            <v>10423</v>
          </cell>
          <cell r="D45">
            <v>10740</v>
          </cell>
          <cell r="F45">
            <v>11889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O52"/>
  <sheetViews>
    <sheetView tabSelected="1" zoomScale="115" zoomScaleNormal="115" workbookViewId="0">
      <pane xSplit="2" ySplit="4" topLeftCell="C5" activePane="bottomRight" state="frozen"/>
      <selection pane="topRight"/>
      <selection pane="bottomLeft"/>
      <selection pane="bottomRight" activeCell="P4" sqref="P4"/>
    </sheetView>
  </sheetViews>
  <sheetFormatPr defaultRowHeight="13.5"/>
  <cols>
    <col min="1" max="1" width="10.75" style="8" customWidth="1"/>
    <col min="2" max="2" width="10.75" style="22" customWidth="1"/>
    <col min="3" max="6" width="8.625" style="22" customWidth="1"/>
    <col min="7" max="7" width="9" style="8" customWidth="1"/>
    <col min="8" max="13" width="7.625" style="8" customWidth="1"/>
    <col min="14" max="15" width="9" style="8" customWidth="1"/>
    <col min="16" max="16384" width="9" style="8"/>
  </cols>
  <sheetData>
    <row r="1" spans="1:15" ht="36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ht="18" customHeight="1">
      <c r="A2" s="40"/>
      <c r="B2" s="40"/>
      <c r="C2" s="40" t="s">
        <v>1</v>
      </c>
      <c r="D2" s="40" t="s">
        <v>2</v>
      </c>
      <c r="E2" s="40" t="s">
        <v>3</v>
      </c>
      <c r="F2" s="41" t="s">
        <v>4</v>
      </c>
      <c r="G2" s="42" t="s">
        <v>5</v>
      </c>
      <c r="H2" s="43"/>
      <c r="I2" s="44"/>
      <c r="J2" s="45" t="s">
        <v>6</v>
      </c>
      <c r="K2" s="43"/>
      <c r="L2" s="44"/>
      <c r="M2" s="45" t="s">
        <v>7</v>
      </c>
      <c r="N2" s="46" t="s">
        <v>8</v>
      </c>
      <c r="O2" s="47"/>
    </row>
    <row r="3" spans="1:15" ht="18" customHeight="1">
      <c r="A3" s="48"/>
      <c r="B3" s="48"/>
      <c r="C3" s="48"/>
      <c r="D3" s="48"/>
      <c r="E3" s="48"/>
      <c r="F3" s="49"/>
      <c r="G3" s="50" t="s">
        <v>9</v>
      </c>
      <c r="H3" s="40" t="s">
        <v>10</v>
      </c>
      <c r="I3" s="40" t="s">
        <v>11</v>
      </c>
      <c r="J3" s="51" t="s">
        <v>12</v>
      </c>
      <c r="K3" s="40" t="s">
        <v>13</v>
      </c>
      <c r="L3" s="40" t="s">
        <v>14</v>
      </c>
      <c r="M3" s="51" t="s">
        <v>12</v>
      </c>
      <c r="N3" s="52" t="s">
        <v>15</v>
      </c>
      <c r="O3" s="53"/>
    </row>
    <row r="4" spans="1:15" ht="20.25" customHeight="1">
      <c r="A4" s="54"/>
      <c r="B4" s="54"/>
      <c r="C4" s="54"/>
      <c r="D4" s="54"/>
      <c r="E4" s="54"/>
      <c r="F4" s="52"/>
      <c r="G4" s="55" t="s">
        <v>16</v>
      </c>
      <c r="H4" s="54"/>
      <c r="I4" s="54"/>
      <c r="J4" s="56" t="s">
        <v>17</v>
      </c>
      <c r="K4" s="54"/>
      <c r="L4" s="54"/>
      <c r="M4" s="56" t="s">
        <v>18</v>
      </c>
      <c r="N4" s="57" t="s">
        <v>19</v>
      </c>
      <c r="O4" s="57" t="s">
        <v>20</v>
      </c>
    </row>
    <row r="5" spans="1:15" ht="20.100000000000001" customHeight="1">
      <c r="A5" s="58" t="s">
        <v>21</v>
      </c>
      <c r="B5" s="58"/>
      <c r="C5" s="59">
        <f>SUM(C6:C16)</f>
        <v>3595</v>
      </c>
      <c r="D5" s="59">
        <f>SUM(D6:D16)</f>
        <v>3597</v>
      </c>
      <c r="E5" s="60">
        <f>SUM(E6:E16)</f>
        <v>7192</v>
      </c>
      <c r="F5" s="59">
        <f>SUM(F6:F16)</f>
        <v>4183</v>
      </c>
      <c r="G5" s="61">
        <f>J5+M5+N5+O5</f>
        <v>-24</v>
      </c>
      <c r="H5" s="12">
        <f t="shared" ref="H5:O5" si="0">SUM(H6:H16)</f>
        <v>15</v>
      </c>
      <c r="I5" s="12">
        <f t="shared" si="0"/>
        <v>35</v>
      </c>
      <c r="J5" s="19">
        <f t="shared" si="0"/>
        <v>-20</v>
      </c>
      <c r="K5" s="12">
        <f t="shared" si="0"/>
        <v>3</v>
      </c>
      <c r="L5" s="12">
        <f t="shared" si="0"/>
        <v>8</v>
      </c>
      <c r="M5" s="19">
        <f t="shared" si="0"/>
        <v>-5</v>
      </c>
      <c r="N5" s="19">
        <f t="shared" si="0"/>
        <v>4</v>
      </c>
      <c r="O5" s="19">
        <f t="shared" si="0"/>
        <v>-3</v>
      </c>
    </row>
    <row r="6" spans="1:15" ht="20.100000000000001" customHeight="1">
      <c r="A6" s="62" t="s">
        <v>22</v>
      </c>
      <c r="B6" s="62"/>
      <c r="C6" s="1">
        <v>534</v>
      </c>
      <c r="D6" s="1">
        <v>655</v>
      </c>
      <c r="E6" s="63">
        <f>SUM(C6:D6)</f>
        <v>1189</v>
      </c>
      <c r="F6" s="1">
        <v>656</v>
      </c>
      <c r="G6" s="64">
        <f>J6+M6+N6+O6</f>
        <v>-2</v>
      </c>
      <c r="H6" s="2">
        <v>1</v>
      </c>
      <c r="I6" s="2">
        <v>1</v>
      </c>
      <c r="J6" s="15">
        <f>H6-I6</f>
        <v>0</v>
      </c>
      <c r="K6" s="2"/>
      <c r="L6" s="2">
        <v>2</v>
      </c>
      <c r="M6" s="15">
        <f>K6-L6</f>
        <v>-2</v>
      </c>
      <c r="N6" s="3">
        <v>1</v>
      </c>
      <c r="O6" s="4">
        <v>-1</v>
      </c>
    </row>
    <row r="7" spans="1:15" ht="20.100000000000001" customHeight="1">
      <c r="A7" s="35" t="s">
        <v>23</v>
      </c>
      <c r="B7" s="35"/>
      <c r="C7" s="5">
        <v>451</v>
      </c>
      <c r="D7" s="5">
        <v>334</v>
      </c>
      <c r="E7" s="65">
        <f t="shared" ref="E7:E15" si="1">SUM(C7:D7)</f>
        <v>785</v>
      </c>
      <c r="F7" s="6">
        <v>489</v>
      </c>
      <c r="G7" s="66">
        <f>J7+M7+N7+O7</f>
        <v>0</v>
      </c>
      <c r="H7" s="3">
        <v>2</v>
      </c>
      <c r="I7" s="3">
        <v>2</v>
      </c>
      <c r="J7" s="4">
        <f t="shared" ref="J7:J23" si="2">H7-I7</f>
        <v>0</v>
      </c>
      <c r="K7" s="3"/>
      <c r="L7" s="3"/>
      <c r="M7" s="4">
        <f t="shared" ref="M7:M23" si="3">K7-L7</f>
        <v>0</v>
      </c>
      <c r="N7" s="3"/>
      <c r="O7" s="7"/>
    </row>
    <row r="8" spans="1:15" ht="20.100000000000001" customHeight="1">
      <c r="A8" s="35" t="s">
        <v>24</v>
      </c>
      <c r="B8" s="35"/>
      <c r="C8" s="5">
        <v>264</v>
      </c>
      <c r="D8" s="5">
        <v>280</v>
      </c>
      <c r="E8" s="65">
        <f t="shared" si="1"/>
        <v>544</v>
      </c>
      <c r="F8" s="6">
        <v>279</v>
      </c>
      <c r="G8" s="66">
        <f t="shared" ref="G8:G41" si="4">J8+M8+N8+O8</f>
        <v>-2</v>
      </c>
      <c r="H8" s="3">
        <v>1</v>
      </c>
      <c r="I8" s="3">
        <v>3</v>
      </c>
      <c r="J8" s="4">
        <f t="shared" si="2"/>
        <v>-2</v>
      </c>
      <c r="K8" s="3"/>
      <c r="L8" s="3"/>
      <c r="M8" s="4">
        <f t="shared" si="3"/>
        <v>0</v>
      </c>
      <c r="N8" s="4"/>
      <c r="O8" s="4"/>
    </row>
    <row r="9" spans="1:15" ht="20.100000000000001" customHeight="1">
      <c r="A9" s="35" t="s">
        <v>25</v>
      </c>
      <c r="B9" s="35"/>
      <c r="C9" s="5">
        <v>167</v>
      </c>
      <c r="D9" s="5">
        <v>191</v>
      </c>
      <c r="E9" s="65">
        <f t="shared" si="1"/>
        <v>358</v>
      </c>
      <c r="F9" s="6">
        <v>204</v>
      </c>
      <c r="G9" s="66">
        <f t="shared" si="4"/>
        <v>-1</v>
      </c>
      <c r="H9" s="3"/>
      <c r="I9" s="3">
        <v>1</v>
      </c>
      <c r="J9" s="4">
        <f>H9-I9</f>
        <v>-1</v>
      </c>
      <c r="K9" s="3"/>
      <c r="L9" s="3"/>
      <c r="M9" s="4">
        <f t="shared" si="3"/>
        <v>0</v>
      </c>
      <c r="N9" s="3"/>
      <c r="O9" s="4"/>
    </row>
    <row r="10" spans="1:15" ht="20.100000000000001" customHeight="1">
      <c r="A10" s="35" t="s">
        <v>26</v>
      </c>
      <c r="B10" s="35"/>
      <c r="C10" s="5">
        <v>540</v>
      </c>
      <c r="D10" s="5">
        <v>625</v>
      </c>
      <c r="E10" s="65">
        <f t="shared" si="1"/>
        <v>1165</v>
      </c>
      <c r="F10" s="6">
        <v>639</v>
      </c>
      <c r="G10" s="66">
        <f t="shared" si="4"/>
        <v>3</v>
      </c>
      <c r="H10" s="3">
        <v>5</v>
      </c>
      <c r="I10" s="3">
        <v>1</v>
      </c>
      <c r="J10" s="4">
        <f t="shared" si="2"/>
        <v>4</v>
      </c>
      <c r="K10" s="3"/>
      <c r="L10" s="3">
        <v>1</v>
      </c>
      <c r="M10" s="4">
        <f t="shared" si="3"/>
        <v>-1</v>
      </c>
      <c r="N10" s="4"/>
      <c r="O10" s="7"/>
    </row>
    <row r="11" spans="1:15" ht="20.100000000000001" customHeight="1">
      <c r="A11" s="35" t="s">
        <v>27</v>
      </c>
      <c r="B11" s="35"/>
      <c r="C11" s="5">
        <v>703</v>
      </c>
      <c r="D11" s="5">
        <v>769</v>
      </c>
      <c r="E11" s="65">
        <f t="shared" si="1"/>
        <v>1472</v>
      </c>
      <c r="F11" s="6">
        <v>769</v>
      </c>
      <c r="G11" s="66">
        <f t="shared" si="4"/>
        <v>1</v>
      </c>
      <c r="H11" s="3">
        <v>1</v>
      </c>
      <c r="I11" s="3"/>
      <c r="J11" s="4">
        <f t="shared" si="2"/>
        <v>1</v>
      </c>
      <c r="K11" s="3">
        <v>1</v>
      </c>
      <c r="L11" s="3">
        <v>1</v>
      </c>
      <c r="M11" s="4">
        <f t="shared" si="3"/>
        <v>0</v>
      </c>
      <c r="N11" s="3"/>
      <c r="O11" s="4"/>
    </row>
    <row r="12" spans="1:15" ht="20.100000000000001" customHeight="1">
      <c r="A12" s="35" t="s">
        <v>28</v>
      </c>
      <c r="B12" s="35"/>
      <c r="C12" s="5">
        <v>29</v>
      </c>
      <c r="D12" s="5">
        <v>38</v>
      </c>
      <c r="E12" s="65">
        <f t="shared" si="1"/>
        <v>67</v>
      </c>
      <c r="F12" s="6">
        <v>33</v>
      </c>
      <c r="G12" s="66">
        <f t="shared" si="4"/>
        <v>-1</v>
      </c>
      <c r="H12" s="3"/>
      <c r="I12" s="3"/>
      <c r="J12" s="4">
        <f t="shared" si="2"/>
        <v>0</v>
      </c>
      <c r="K12" s="3"/>
      <c r="L12" s="3">
        <v>1</v>
      </c>
      <c r="M12" s="4">
        <f t="shared" si="3"/>
        <v>-1</v>
      </c>
      <c r="N12" s="3"/>
      <c r="O12" s="4"/>
    </row>
    <row r="13" spans="1:15" ht="20.100000000000001" customHeight="1">
      <c r="A13" s="35" t="s">
        <v>29</v>
      </c>
      <c r="B13" s="35"/>
      <c r="C13" s="5">
        <v>66</v>
      </c>
      <c r="D13" s="5">
        <v>99</v>
      </c>
      <c r="E13" s="65">
        <f t="shared" si="1"/>
        <v>165</v>
      </c>
      <c r="F13" s="6">
        <v>104</v>
      </c>
      <c r="G13" s="66">
        <f t="shared" si="4"/>
        <v>1</v>
      </c>
      <c r="H13" s="3"/>
      <c r="I13" s="3"/>
      <c r="J13" s="4">
        <f t="shared" si="2"/>
        <v>0</v>
      </c>
      <c r="K13" s="3">
        <v>1</v>
      </c>
      <c r="L13" s="3"/>
      <c r="M13" s="4">
        <f t="shared" si="3"/>
        <v>1</v>
      </c>
      <c r="N13" s="3"/>
      <c r="O13" s="4"/>
    </row>
    <row r="14" spans="1:15" ht="20.100000000000001" customHeight="1">
      <c r="A14" s="35" t="s">
        <v>30</v>
      </c>
      <c r="B14" s="35"/>
      <c r="C14" s="5">
        <v>198</v>
      </c>
      <c r="D14" s="5">
        <v>155</v>
      </c>
      <c r="E14" s="65">
        <f t="shared" si="1"/>
        <v>353</v>
      </c>
      <c r="F14" s="6">
        <v>213</v>
      </c>
      <c r="G14" s="66">
        <f t="shared" si="4"/>
        <v>-3</v>
      </c>
      <c r="H14" s="3">
        <v>1</v>
      </c>
      <c r="I14" s="3">
        <v>3</v>
      </c>
      <c r="J14" s="4">
        <f t="shared" si="2"/>
        <v>-2</v>
      </c>
      <c r="K14" s="3">
        <v>1</v>
      </c>
      <c r="L14" s="3">
        <v>1</v>
      </c>
      <c r="M14" s="4">
        <f t="shared" si="3"/>
        <v>0</v>
      </c>
      <c r="N14" s="3"/>
      <c r="O14" s="4">
        <v>-1</v>
      </c>
    </row>
    <row r="15" spans="1:15" ht="20.100000000000001" customHeight="1">
      <c r="A15" s="35" t="s">
        <v>31</v>
      </c>
      <c r="B15" s="35"/>
      <c r="C15" s="5">
        <v>285</v>
      </c>
      <c r="D15" s="5">
        <v>406</v>
      </c>
      <c r="E15" s="65">
        <f t="shared" si="1"/>
        <v>691</v>
      </c>
      <c r="F15" s="6">
        <v>394</v>
      </c>
      <c r="G15" s="66">
        <f t="shared" si="4"/>
        <v>-2</v>
      </c>
      <c r="H15" s="3"/>
      <c r="I15" s="3">
        <v>1</v>
      </c>
      <c r="J15" s="4">
        <f t="shared" si="2"/>
        <v>-1</v>
      </c>
      <c r="K15" s="3"/>
      <c r="L15" s="3">
        <v>2</v>
      </c>
      <c r="M15" s="4">
        <f t="shared" si="3"/>
        <v>-2</v>
      </c>
      <c r="N15" s="4">
        <v>1</v>
      </c>
      <c r="O15" s="4"/>
    </row>
    <row r="16" spans="1:15" ht="26.25" customHeight="1">
      <c r="A16" s="36" t="s">
        <v>32</v>
      </c>
      <c r="B16" s="36"/>
      <c r="C16" s="9">
        <v>358</v>
      </c>
      <c r="D16" s="9">
        <v>45</v>
      </c>
      <c r="E16" s="65">
        <f>SUM(C16:D16)</f>
        <v>403</v>
      </c>
      <c r="F16" s="10">
        <v>403</v>
      </c>
      <c r="G16" s="67">
        <f t="shared" si="4"/>
        <v>-18</v>
      </c>
      <c r="H16" s="2">
        <v>4</v>
      </c>
      <c r="I16" s="2">
        <v>23</v>
      </c>
      <c r="J16" s="15">
        <f>H16-I16</f>
        <v>-19</v>
      </c>
      <c r="K16" s="3"/>
      <c r="L16" s="3"/>
      <c r="M16" s="15">
        <f t="shared" si="3"/>
        <v>0</v>
      </c>
      <c r="N16" s="3">
        <v>2</v>
      </c>
      <c r="O16" s="4">
        <v>-1</v>
      </c>
    </row>
    <row r="17" spans="1:15" ht="19.5" customHeight="1">
      <c r="A17" s="32" t="s">
        <v>33</v>
      </c>
      <c r="B17" s="32"/>
      <c r="C17" s="11">
        <v>121</v>
      </c>
      <c r="D17" s="11">
        <v>74</v>
      </c>
      <c r="E17" s="68">
        <f>SUM(C17:D17)</f>
        <v>195</v>
      </c>
      <c r="F17" s="11">
        <v>151</v>
      </c>
      <c r="G17" s="61">
        <f t="shared" si="4"/>
        <v>1</v>
      </c>
      <c r="H17" s="12">
        <v>2</v>
      </c>
      <c r="I17" s="12">
        <v>1</v>
      </c>
      <c r="J17" s="19">
        <f t="shared" si="2"/>
        <v>1</v>
      </c>
      <c r="K17" s="3"/>
      <c r="L17" s="3"/>
      <c r="M17" s="19">
        <f t="shared" si="3"/>
        <v>0</v>
      </c>
      <c r="N17" s="3"/>
      <c r="O17" s="4"/>
    </row>
    <row r="18" spans="1:15" ht="20.100000000000001" customHeight="1">
      <c r="A18" s="33" t="s">
        <v>34</v>
      </c>
      <c r="B18" s="34"/>
      <c r="C18" s="11">
        <f>SUM(C6:C17)</f>
        <v>3716</v>
      </c>
      <c r="D18" s="11">
        <f>SUM(D6:D17)</f>
        <v>3671</v>
      </c>
      <c r="E18" s="68">
        <f>SUM(E6:E17)</f>
        <v>7387</v>
      </c>
      <c r="F18" s="11">
        <f>SUM(F6:F17)</f>
        <v>4334</v>
      </c>
      <c r="G18" s="61">
        <f>J18+M18+N18+O18</f>
        <v>-23</v>
      </c>
      <c r="H18" s="12">
        <f>H17+H5</f>
        <v>17</v>
      </c>
      <c r="I18" s="12">
        <f>I17+I5</f>
        <v>36</v>
      </c>
      <c r="J18" s="19">
        <f t="shared" si="2"/>
        <v>-19</v>
      </c>
      <c r="K18" s="12">
        <f>K17+K5</f>
        <v>3</v>
      </c>
      <c r="L18" s="12">
        <f>L17+L5</f>
        <v>8</v>
      </c>
      <c r="M18" s="19">
        <f t="shared" si="3"/>
        <v>-5</v>
      </c>
      <c r="N18" s="19">
        <f>N17+N5</f>
        <v>4</v>
      </c>
      <c r="O18" s="19">
        <f>O17+O5</f>
        <v>-3</v>
      </c>
    </row>
    <row r="19" spans="1:15" ht="20.100000000000001" customHeight="1">
      <c r="A19" s="31" t="s">
        <v>35</v>
      </c>
      <c r="B19" s="31"/>
      <c r="C19" s="11">
        <f>SUM(C20:C22)</f>
        <v>2200</v>
      </c>
      <c r="D19" s="11">
        <f>SUM(D20:D22)</f>
        <v>2394</v>
      </c>
      <c r="E19" s="68">
        <f>SUM(E20:E22)</f>
        <v>4594</v>
      </c>
      <c r="F19" s="11">
        <f>SUM(F20:F22)</f>
        <v>2393</v>
      </c>
      <c r="G19" s="61">
        <f t="shared" si="4"/>
        <v>-7</v>
      </c>
      <c r="H19" s="12">
        <f>SUM(H20:H22)</f>
        <v>19</v>
      </c>
      <c r="I19" s="12">
        <f>SUM(I20:I22)</f>
        <v>18</v>
      </c>
      <c r="J19" s="19">
        <f t="shared" si="2"/>
        <v>1</v>
      </c>
      <c r="K19" s="12">
        <f>SUM(K20:K22)</f>
        <v>0</v>
      </c>
      <c r="L19" s="12">
        <f>SUM(L20:L22)</f>
        <v>1</v>
      </c>
      <c r="M19" s="19">
        <f t="shared" si="3"/>
        <v>-1</v>
      </c>
      <c r="N19" s="19">
        <f>SUM(N20:N22)</f>
        <v>10</v>
      </c>
      <c r="O19" s="19">
        <f>SUM(O20:O22)</f>
        <v>-17</v>
      </c>
    </row>
    <row r="20" spans="1:15" ht="20.100000000000001" customHeight="1">
      <c r="A20" s="28" t="s">
        <v>36</v>
      </c>
      <c r="B20" s="28"/>
      <c r="C20" s="1">
        <v>809</v>
      </c>
      <c r="D20" s="1">
        <v>873</v>
      </c>
      <c r="E20" s="63">
        <f>SUM(C20:D20)</f>
        <v>1682</v>
      </c>
      <c r="F20" s="1">
        <v>885</v>
      </c>
      <c r="G20" s="64">
        <f t="shared" si="4"/>
        <v>2</v>
      </c>
      <c r="H20" s="14">
        <v>4</v>
      </c>
      <c r="I20" s="14">
        <v>4</v>
      </c>
      <c r="J20" s="7">
        <f t="shared" si="2"/>
        <v>0</v>
      </c>
      <c r="K20" s="3"/>
      <c r="L20" s="14"/>
      <c r="M20" s="7">
        <f t="shared" si="3"/>
        <v>0</v>
      </c>
      <c r="N20" s="15">
        <v>7</v>
      </c>
      <c r="O20" s="7">
        <v>-5</v>
      </c>
    </row>
    <row r="21" spans="1:15" ht="20.100000000000001" customHeight="1">
      <c r="A21" s="29" t="s">
        <v>37</v>
      </c>
      <c r="B21" s="29"/>
      <c r="C21" s="5">
        <v>930</v>
      </c>
      <c r="D21" s="5">
        <v>967</v>
      </c>
      <c r="E21" s="65">
        <f>SUM(C21:D21)</f>
        <v>1897</v>
      </c>
      <c r="F21" s="6">
        <v>961</v>
      </c>
      <c r="G21" s="66">
        <f t="shared" si="4"/>
        <v>-1</v>
      </c>
      <c r="H21" s="3">
        <v>13</v>
      </c>
      <c r="I21" s="3">
        <v>11</v>
      </c>
      <c r="J21" s="7">
        <f t="shared" si="2"/>
        <v>2</v>
      </c>
      <c r="K21" s="3"/>
      <c r="L21" s="3">
        <v>1</v>
      </c>
      <c r="M21" s="7">
        <f t="shared" si="3"/>
        <v>-1</v>
      </c>
      <c r="N21" s="4">
        <v>2</v>
      </c>
      <c r="O21" s="7">
        <v>-4</v>
      </c>
    </row>
    <row r="22" spans="1:15" ht="20.100000000000001" customHeight="1">
      <c r="A22" s="30" t="s">
        <v>38</v>
      </c>
      <c r="B22" s="30"/>
      <c r="C22" s="9">
        <v>461</v>
      </c>
      <c r="D22" s="9">
        <v>554</v>
      </c>
      <c r="E22" s="65">
        <f>SUM(C22:D22)</f>
        <v>1015</v>
      </c>
      <c r="F22" s="9">
        <v>547</v>
      </c>
      <c r="G22" s="67">
        <f t="shared" si="4"/>
        <v>-8</v>
      </c>
      <c r="H22" s="16">
        <v>2</v>
      </c>
      <c r="I22" s="16">
        <v>3</v>
      </c>
      <c r="J22" s="15">
        <f>H22-I22</f>
        <v>-1</v>
      </c>
      <c r="K22" s="3"/>
      <c r="L22" s="16"/>
      <c r="M22" s="15">
        <f>K22-L22</f>
        <v>0</v>
      </c>
      <c r="N22" s="17">
        <v>1</v>
      </c>
      <c r="O22" s="15">
        <v>-8</v>
      </c>
    </row>
    <row r="23" spans="1:15" ht="20.100000000000001" customHeight="1">
      <c r="A23" s="27" t="s">
        <v>33</v>
      </c>
      <c r="B23" s="27"/>
      <c r="C23" s="11">
        <v>106</v>
      </c>
      <c r="D23" s="11">
        <v>70</v>
      </c>
      <c r="E23" s="63">
        <f>SUM(C23:D23)</f>
        <v>176</v>
      </c>
      <c r="F23" s="11">
        <v>145</v>
      </c>
      <c r="G23" s="61">
        <f t="shared" si="4"/>
        <v>-2</v>
      </c>
      <c r="H23" s="12">
        <v>8</v>
      </c>
      <c r="I23" s="12">
        <v>10</v>
      </c>
      <c r="J23" s="19">
        <f t="shared" si="2"/>
        <v>-2</v>
      </c>
      <c r="K23" s="3"/>
      <c r="L23" s="3"/>
      <c r="M23" s="19">
        <f t="shared" si="3"/>
        <v>0</v>
      </c>
      <c r="N23" s="19"/>
      <c r="O23" s="19"/>
    </row>
    <row r="24" spans="1:15" ht="20.100000000000001" customHeight="1">
      <c r="A24" s="27" t="s">
        <v>39</v>
      </c>
      <c r="B24" s="27"/>
      <c r="C24" s="11">
        <f>SUM(C20:C23)</f>
        <v>2306</v>
      </c>
      <c r="D24" s="11">
        <f>SUM(D20:D23)</f>
        <v>2464</v>
      </c>
      <c r="E24" s="68">
        <f>SUM(E20:E23)</f>
        <v>4770</v>
      </c>
      <c r="F24" s="11">
        <f>SUM(F20:F23)</f>
        <v>2538</v>
      </c>
      <c r="G24" s="69">
        <f t="shared" si="4"/>
        <v>-9</v>
      </c>
      <c r="H24" s="19">
        <f t="shared" ref="H24:O24" si="5">H19+H23</f>
        <v>27</v>
      </c>
      <c r="I24" s="19">
        <f t="shared" si="5"/>
        <v>28</v>
      </c>
      <c r="J24" s="19">
        <f t="shared" si="5"/>
        <v>-1</v>
      </c>
      <c r="K24" s="12">
        <f t="shared" si="5"/>
        <v>0</v>
      </c>
      <c r="L24" s="12">
        <f t="shared" si="5"/>
        <v>1</v>
      </c>
      <c r="M24" s="19">
        <f t="shared" si="5"/>
        <v>-1</v>
      </c>
      <c r="N24" s="19">
        <f t="shared" si="5"/>
        <v>10</v>
      </c>
      <c r="O24" s="19">
        <f t="shared" si="5"/>
        <v>-17</v>
      </c>
    </row>
    <row r="25" spans="1:15" ht="20.100000000000001" customHeight="1">
      <c r="A25" s="31" t="s">
        <v>40</v>
      </c>
      <c r="B25" s="31"/>
      <c r="C25" s="11">
        <f>SUM(C26:C31)</f>
        <v>1212</v>
      </c>
      <c r="D25" s="11">
        <f>SUM(D26:D31)</f>
        <v>1350</v>
      </c>
      <c r="E25" s="68">
        <f>SUM(E26:E31)</f>
        <v>2562</v>
      </c>
      <c r="F25" s="11">
        <f>SUM(F26:F31)</f>
        <v>1443</v>
      </c>
      <c r="G25" s="61">
        <f t="shared" si="4"/>
        <v>-6</v>
      </c>
      <c r="H25" s="12">
        <f>SUM(H26:H31)</f>
        <v>4</v>
      </c>
      <c r="I25" s="12">
        <f>SUM(I26:I31)</f>
        <v>4</v>
      </c>
      <c r="J25" s="19">
        <f t="shared" ref="J25:J43" si="6">H25-I25</f>
        <v>0</v>
      </c>
      <c r="K25" s="12">
        <f>SUM(K26:K31)</f>
        <v>1</v>
      </c>
      <c r="L25" s="12">
        <f>SUM(L26:L31)</f>
        <v>6</v>
      </c>
      <c r="M25" s="19">
        <f t="shared" ref="M25:M44" si="7">K25-L25</f>
        <v>-5</v>
      </c>
      <c r="N25" s="19">
        <f>SUM(N26:N31)</f>
        <v>1</v>
      </c>
      <c r="O25" s="19">
        <f>SUM(O26:O31)</f>
        <v>-2</v>
      </c>
    </row>
    <row r="26" spans="1:15" ht="20.100000000000001" customHeight="1">
      <c r="A26" s="28" t="s">
        <v>41</v>
      </c>
      <c r="B26" s="28"/>
      <c r="C26" s="1">
        <v>169</v>
      </c>
      <c r="D26" s="1">
        <v>202</v>
      </c>
      <c r="E26" s="63">
        <f t="shared" ref="E26:E32" si="8">C26+D26</f>
        <v>371</v>
      </c>
      <c r="F26" s="1">
        <v>223</v>
      </c>
      <c r="G26" s="64">
        <f t="shared" si="4"/>
        <v>1</v>
      </c>
      <c r="H26" s="14">
        <v>1</v>
      </c>
      <c r="I26" s="14"/>
      <c r="J26" s="7">
        <f t="shared" si="6"/>
        <v>1</v>
      </c>
      <c r="K26" s="3"/>
      <c r="L26" s="3">
        <v>1</v>
      </c>
      <c r="M26" s="7">
        <f>K26-L26</f>
        <v>-1</v>
      </c>
      <c r="N26" s="15">
        <v>1</v>
      </c>
      <c r="O26" s="4"/>
    </row>
    <row r="27" spans="1:15" ht="19.5" customHeight="1">
      <c r="A27" s="29" t="s">
        <v>42</v>
      </c>
      <c r="B27" s="29"/>
      <c r="C27" s="5">
        <v>119</v>
      </c>
      <c r="D27" s="5">
        <v>112</v>
      </c>
      <c r="E27" s="65">
        <f t="shared" si="8"/>
        <v>231</v>
      </c>
      <c r="F27" s="6">
        <v>129</v>
      </c>
      <c r="G27" s="66">
        <f t="shared" si="4"/>
        <v>-1</v>
      </c>
      <c r="H27" s="3"/>
      <c r="I27" s="3"/>
      <c r="J27" s="7">
        <f t="shared" si="6"/>
        <v>0</v>
      </c>
      <c r="K27" s="3"/>
      <c r="L27" s="3"/>
      <c r="M27" s="7">
        <f>K27-L27</f>
        <v>0</v>
      </c>
      <c r="N27" s="3"/>
      <c r="O27" s="4">
        <v>-1</v>
      </c>
    </row>
    <row r="28" spans="1:15" ht="20.100000000000001" customHeight="1">
      <c r="A28" s="29" t="s">
        <v>43</v>
      </c>
      <c r="B28" s="29"/>
      <c r="C28" s="5">
        <v>215</v>
      </c>
      <c r="D28" s="5">
        <v>233</v>
      </c>
      <c r="E28" s="65">
        <f t="shared" si="8"/>
        <v>448</v>
      </c>
      <c r="F28" s="6">
        <v>260</v>
      </c>
      <c r="G28" s="66">
        <f t="shared" si="4"/>
        <v>-3</v>
      </c>
      <c r="H28" s="3"/>
      <c r="I28" s="3">
        <v>1</v>
      </c>
      <c r="J28" s="7">
        <f t="shared" si="6"/>
        <v>-1</v>
      </c>
      <c r="K28" s="3"/>
      <c r="L28" s="3">
        <v>1</v>
      </c>
      <c r="M28" s="7">
        <f>K28-L28</f>
        <v>-1</v>
      </c>
      <c r="N28" s="3"/>
      <c r="O28" s="7">
        <v>-1</v>
      </c>
    </row>
    <row r="29" spans="1:15" ht="20.100000000000001" customHeight="1">
      <c r="A29" s="29" t="s">
        <v>44</v>
      </c>
      <c r="B29" s="29"/>
      <c r="C29" s="5">
        <v>416</v>
      </c>
      <c r="D29" s="5">
        <v>492</v>
      </c>
      <c r="E29" s="65">
        <f t="shared" si="8"/>
        <v>908</v>
      </c>
      <c r="F29" s="6">
        <v>506</v>
      </c>
      <c r="G29" s="66">
        <f t="shared" si="4"/>
        <v>-4</v>
      </c>
      <c r="H29" s="3">
        <v>1</v>
      </c>
      <c r="I29" s="3">
        <v>3</v>
      </c>
      <c r="J29" s="7">
        <f t="shared" si="6"/>
        <v>-2</v>
      </c>
      <c r="K29" s="3">
        <v>1</v>
      </c>
      <c r="L29" s="3">
        <v>3</v>
      </c>
      <c r="M29" s="7">
        <f>K29-L29</f>
        <v>-2</v>
      </c>
      <c r="N29" s="4"/>
      <c r="O29" s="4"/>
    </row>
    <row r="30" spans="1:15" ht="20.100000000000001" customHeight="1">
      <c r="A30" s="29" t="s">
        <v>45</v>
      </c>
      <c r="B30" s="29"/>
      <c r="C30" s="5">
        <v>162</v>
      </c>
      <c r="D30" s="5">
        <v>188</v>
      </c>
      <c r="E30" s="65">
        <f t="shared" si="8"/>
        <v>350</v>
      </c>
      <c r="F30" s="6">
        <v>181</v>
      </c>
      <c r="G30" s="66">
        <f t="shared" si="4"/>
        <v>2</v>
      </c>
      <c r="H30" s="3">
        <v>2</v>
      </c>
      <c r="I30" s="3"/>
      <c r="J30" s="7">
        <f t="shared" si="6"/>
        <v>2</v>
      </c>
      <c r="K30" s="3"/>
      <c r="L30" s="3"/>
      <c r="M30" s="7">
        <f>K30-L30</f>
        <v>0</v>
      </c>
      <c r="N30" s="3"/>
      <c r="O30" s="7"/>
    </row>
    <row r="31" spans="1:15" ht="20.100000000000001" customHeight="1">
      <c r="A31" s="30" t="s">
        <v>46</v>
      </c>
      <c r="B31" s="30"/>
      <c r="C31" s="9">
        <v>131</v>
      </c>
      <c r="D31" s="9">
        <v>123</v>
      </c>
      <c r="E31" s="70">
        <f t="shared" si="8"/>
        <v>254</v>
      </c>
      <c r="F31" s="9">
        <v>144</v>
      </c>
      <c r="G31" s="67">
        <f t="shared" si="4"/>
        <v>-1</v>
      </c>
      <c r="H31" s="16"/>
      <c r="I31" s="16"/>
      <c r="J31" s="15">
        <f t="shared" si="6"/>
        <v>0</v>
      </c>
      <c r="K31" s="3"/>
      <c r="L31" s="16">
        <v>1</v>
      </c>
      <c r="M31" s="15">
        <f t="shared" si="7"/>
        <v>-1</v>
      </c>
      <c r="N31" s="15"/>
      <c r="O31" s="15"/>
    </row>
    <row r="32" spans="1:15" ht="20.100000000000001" customHeight="1">
      <c r="A32" s="27" t="s">
        <v>33</v>
      </c>
      <c r="B32" s="27"/>
      <c r="C32" s="11">
        <v>213</v>
      </c>
      <c r="D32" s="11">
        <v>63</v>
      </c>
      <c r="E32" s="68">
        <f t="shared" si="8"/>
        <v>276</v>
      </c>
      <c r="F32" s="11">
        <v>233</v>
      </c>
      <c r="G32" s="61">
        <f t="shared" si="4"/>
        <v>-2</v>
      </c>
      <c r="H32" s="12">
        <v>1</v>
      </c>
      <c r="I32" s="12">
        <v>5</v>
      </c>
      <c r="J32" s="19">
        <f t="shared" si="6"/>
        <v>-4</v>
      </c>
      <c r="K32" s="3"/>
      <c r="L32" s="3"/>
      <c r="M32" s="19">
        <f t="shared" si="7"/>
        <v>0</v>
      </c>
      <c r="N32" s="19">
        <v>2</v>
      </c>
      <c r="O32" s="19"/>
    </row>
    <row r="33" spans="1:15" ht="20.100000000000001" customHeight="1">
      <c r="A33" s="27" t="s">
        <v>47</v>
      </c>
      <c r="B33" s="27"/>
      <c r="C33" s="11">
        <f>SUM(C26:C32)</f>
        <v>1425</v>
      </c>
      <c r="D33" s="11">
        <f>SUM(D26:D32)</f>
        <v>1413</v>
      </c>
      <c r="E33" s="68">
        <f>SUM(E26:E32)</f>
        <v>2838</v>
      </c>
      <c r="F33" s="11">
        <f>SUM(F26:F32)</f>
        <v>1676</v>
      </c>
      <c r="G33" s="61">
        <f t="shared" si="4"/>
        <v>-8</v>
      </c>
      <c r="H33" s="12">
        <f>H32+H25</f>
        <v>5</v>
      </c>
      <c r="I33" s="12">
        <f>I32+I25</f>
        <v>9</v>
      </c>
      <c r="J33" s="19">
        <f t="shared" si="6"/>
        <v>-4</v>
      </c>
      <c r="K33" s="12">
        <f>K32+K25</f>
        <v>1</v>
      </c>
      <c r="L33" s="12">
        <f>L32+L25</f>
        <v>6</v>
      </c>
      <c r="M33" s="19">
        <f t="shared" si="7"/>
        <v>-5</v>
      </c>
      <c r="N33" s="19">
        <f>N32+N25</f>
        <v>3</v>
      </c>
      <c r="O33" s="19">
        <f>O32+O25</f>
        <v>-2</v>
      </c>
    </row>
    <row r="34" spans="1:15" ht="20.100000000000001" customHeight="1">
      <c r="A34" s="31" t="s">
        <v>48</v>
      </c>
      <c r="B34" s="31"/>
      <c r="C34" s="11">
        <f>SUM(C35:C40)</f>
        <v>2887</v>
      </c>
      <c r="D34" s="11">
        <f>SUM(D35:D40)</f>
        <v>3114</v>
      </c>
      <c r="E34" s="68">
        <f>SUM(E35:E40)</f>
        <v>6001</v>
      </c>
      <c r="F34" s="11">
        <f>SUM(F35:F40)</f>
        <v>3216</v>
      </c>
      <c r="G34" s="61">
        <f t="shared" si="4"/>
        <v>-8</v>
      </c>
      <c r="H34" s="12">
        <f>SUM(H35:H40)</f>
        <v>11</v>
      </c>
      <c r="I34" s="12">
        <f>SUM(I35:I40)</f>
        <v>11</v>
      </c>
      <c r="J34" s="19">
        <f>H34-I34</f>
        <v>0</v>
      </c>
      <c r="K34" s="12">
        <f>SUM(K35:K40)</f>
        <v>1</v>
      </c>
      <c r="L34" s="12">
        <f>SUM(L35:L40)</f>
        <v>16</v>
      </c>
      <c r="M34" s="19">
        <f>K34-L34</f>
        <v>-15</v>
      </c>
      <c r="N34" s="19">
        <f>SUM(N35:N40)</f>
        <v>16</v>
      </c>
      <c r="O34" s="19">
        <f>SUM(O35:O40)</f>
        <v>-9</v>
      </c>
    </row>
    <row r="35" spans="1:15" ht="20.100000000000001" customHeight="1">
      <c r="A35" s="28" t="s">
        <v>49</v>
      </c>
      <c r="B35" s="28"/>
      <c r="C35" s="1">
        <v>271</v>
      </c>
      <c r="D35" s="1">
        <v>317</v>
      </c>
      <c r="E35" s="63">
        <f t="shared" ref="E35:E41" si="9">SUM(C35:D35)</f>
        <v>588</v>
      </c>
      <c r="F35" s="1">
        <v>340</v>
      </c>
      <c r="G35" s="64">
        <f t="shared" si="4"/>
        <v>-3</v>
      </c>
      <c r="H35" s="14">
        <v>1</v>
      </c>
      <c r="I35" s="14">
        <v>1</v>
      </c>
      <c r="J35" s="7">
        <f t="shared" si="6"/>
        <v>0</v>
      </c>
      <c r="K35" s="3"/>
      <c r="L35" s="14">
        <v>3</v>
      </c>
      <c r="M35" s="7">
        <f t="shared" si="7"/>
        <v>-3</v>
      </c>
      <c r="N35" s="3"/>
      <c r="O35" s="4"/>
    </row>
    <row r="36" spans="1:15" ht="20.100000000000001" customHeight="1">
      <c r="A36" s="29" t="s">
        <v>50</v>
      </c>
      <c r="B36" s="29"/>
      <c r="C36" s="5">
        <v>976</v>
      </c>
      <c r="D36" s="5">
        <v>1023</v>
      </c>
      <c r="E36" s="65">
        <f t="shared" si="9"/>
        <v>1999</v>
      </c>
      <c r="F36" s="6">
        <v>996</v>
      </c>
      <c r="G36" s="66">
        <f t="shared" si="4"/>
        <v>0</v>
      </c>
      <c r="H36" s="3">
        <v>2</v>
      </c>
      <c r="I36" s="3">
        <v>4</v>
      </c>
      <c r="J36" s="7">
        <f t="shared" si="6"/>
        <v>-2</v>
      </c>
      <c r="K36" s="3"/>
      <c r="L36" s="3">
        <v>2</v>
      </c>
      <c r="M36" s="7">
        <f t="shared" si="7"/>
        <v>-2</v>
      </c>
      <c r="N36" s="3">
        <v>8</v>
      </c>
      <c r="O36" s="4">
        <v>-4</v>
      </c>
    </row>
    <row r="37" spans="1:15" ht="20.100000000000001" customHeight="1">
      <c r="A37" s="29" t="s">
        <v>51</v>
      </c>
      <c r="B37" s="29"/>
      <c r="C37" s="5">
        <v>196</v>
      </c>
      <c r="D37" s="5">
        <v>188</v>
      </c>
      <c r="E37" s="65">
        <f t="shared" si="9"/>
        <v>384</v>
      </c>
      <c r="F37" s="6">
        <v>207</v>
      </c>
      <c r="G37" s="66">
        <f t="shared" si="4"/>
        <v>0</v>
      </c>
      <c r="H37" s="3">
        <v>1</v>
      </c>
      <c r="I37" s="3"/>
      <c r="J37" s="7">
        <f t="shared" si="6"/>
        <v>1</v>
      </c>
      <c r="K37" s="3"/>
      <c r="L37" s="3">
        <v>1</v>
      </c>
      <c r="M37" s="7">
        <f t="shared" si="7"/>
        <v>-1</v>
      </c>
      <c r="N37" s="3"/>
      <c r="O37" s="4"/>
    </row>
    <row r="38" spans="1:15" ht="20.100000000000001" customHeight="1">
      <c r="A38" s="29" t="s">
        <v>52</v>
      </c>
      <c r="B38" s="29"/>
      <c r="C38" s="5">
        <v>328</v>
      </c>
      <c r="D38" s="5">
        <v>360</v>
      </c>
      <c r="E38" s="65">
        <f>SUM(C38:D38)</f>
        <v>688</v>
      </c>
      <c r="F38" s="6">
        <v>384</v>
      </c>
      <c r="G38" s="66">
        <f t="shared" si="4"/>
        <v>-5</v>
      </c>
      <c r="H38" s="3"/>
      <c r="I38" s="3">
        <v>3</v>
      </c>
      <c r="J38" s="7">
        <f>H38-I38</f>
        <v>-3</v>
      </c>
      <c r="K38" s="3"/>
      <c r="L38" s="3">
        <v>2</v>
      </c>
      <c r="M38" s="7">
        <f>K38-L38</f>
        <v>-2</v>
      </c>
      <c r="N38" s="3"/>
      <c r="O38" s="7"/>
    </row>
    <row r="39" spans="1:15" ht="20.100000000000001" customHeight="1">
      <c r="A39" s="29" t="s">
        <v>53</v>
      </c>
      <c r="B39" s="29"/>
      <c r="C39" s="5">
        <v>510</v>
      </c>
      <c r="D39" s="5">
        <v>572</v>
      </c>
      <c r="E39" s="65">
        <f t="shared" si="9"/>
        <v>1082</v>
      </c>
      <c r="F39" s="6">
        <v>613</v>
      </c>
      <c r="G39" s="66">
        <f t="shared" si="4"/>
        <v>-2</v>
      </c>
      <c r="H39" s="3">
        <v>3</v>
      </c>
      <c r="I39" s="3">
        <v>2</v>
      </c>
      <c r="J39" s="7">
        <f t="shared" si="6"/>
        <v>1</v>
      </c>
      <c r="K39" s="3"/>
      <c r="L39" s="3">
        <v>2</v>
      </c>
      <c r="M39" s="7">
        <f t="shared" si="7"/>
        <v>-2</v>
      </c>
      <c r="N39" s="3">
        <v>1</v>
      </c>
      <c r="O39" s="4">
        <v>-2</v>
      </c>
    </row>
    <row r="40" spans="1:15" ht="20.100000000000001" customHeight="1">
      <c r="A40" s="30" t="s">
        <v>54</v>
      </c>
      <c r="B40" s="30"/>
      <c r="C40" s="9">
        <v>606</v>
      </c>
      <c r="D40" s="9">
        <v>654</v>
      </c>
      <c r="E40" s="71">
        <f t="shared" si="9"/>
        <v>1260</v>
      </c>
      <c r="F40" s="9">
        <v>676</v>
      </c>
      <c r="G40" s="67">
        <f t="shared" si="4"/>
        <v>2</v>
      </c>
      <c r="H40" s="16">
        <v>4</v>
      </c>
      <c r="I40" s="16">
        <v>1</v>
      </c>
      <c r="J40" s="15">
        <f t="shared" si="6"/>
        <v>3</v>
      </c>
      <c r="K40" s="16">
        <v>1</v>
      </c>
      <c r="L40" s="16">
        <v>6</v>
      </c>
      <c r="M40" s="15">
        <f t="shared" si="7"/>
        <v>-5</v>
      </c>
      <c r="N40" s="3">
        <v>7</v>
      </c>
      <c r="O40" s="15">
        <v>-3</v>
      </c>
    </row>
    <row r="41" spans="1:15" ht="20.100000000000001" customHeight="1">
      <c r="A41" s="27" t="s">
        <v>33</v>
      </c>
      <c r="B41" s="27"/>
      <c r="C41" s="11">
        <v>56</v>
      </c>
      <c r="D41" s="11">
        <v>60</v>
      </c>
      <c r="E41" s="68">
        <f t="shared" si="9"/>
        <v>116</v>
      </c>
      <c r="F41" s="11">
        <v>89</v>
      </c>
      <c r="G41" s="61">
        <f t="shared" si="4"/>
        <v>-3</v>
      </c>
      <c r="H41" s="12">
        <v>5</v>
      </c>
      <c r="I41" s="12">
        <v>6</v>
      </c>
      <c r="J41" s="19">
        <f t="shared" si="6"/>
        <v>-1</v>
      </c>
      <c r="K41" s="3"/>
      <c r="L41" s="3"/>
      <c r="M41" s="19">
        <f t="shared" si="7"/>
        <v>0</v>
      </c>
      <c r="N41" s="19"/>
      <c r="O41" s="19">
        <v>-2</v>
      </c>
    </row>
    <row r="42" spans="1:15" ht="20.100000000000001" customHeight="1">
      <c r="A42" s="27" t="s">
        <v>55</v>
      </c>
      <c r="B42" s="27"/>
      <c r="C42" s="59">
        <f>SUM(C35:C41)</f>
        <v>2943</v>
      </c>
      <c r="D42" s="59">
        <f>SUM(D35:D41)</f>
        <v>3174</v>
      </c>
      <c r="E42" s="60">
        <f>SUM(E35:E41)</f>
        <v>6117</v>
      </c>
      <c r="F42" s="59">
        <f>SUM(F35:F41)</f>
        <v>3305</v>
      </c>
      <c r="G42" s="61">
        <f>J42+M42+N42+O42</f>
        <v>-11</v>
      </c>
      <c r="H42" s="12">
        <f>H41+H34</f>
        <v>16</v>
      </c>
      <c r="I42" s="12">
        <f>I41+I34</f>
        <v>17</v>
      </c>
      <c r="J42" s="19">
        <f t="shared" si="6"/>
        <v>-1</v>
      </c>
      <c r="K42" s="12">
        <f>K41+K34</f>
        <v>1</v>
      </c>
      <c r="L42" s="12">
        <f>L41+L34</f>
        <v>16</v>
      </c>
      <c r="M42" s="19">
        <f t="shared" si="7"/>
        <v>-15</v>
      </c>
      <c r="N42" s="19">
        <f>N41+N34</f>
        <v>16</v>
      </c>
      <c r="O42" s="19">
        <f>O41+O34</f>
        <v>-11</v>
      </c>
    </row>
    <row r="43" spans="1:15" ht="20.100000000000001" customHeight="1">
      <c r="A43" s="72" t="s">
        <v>56</v>
      </c>
      <c r="B43" s="13" t="s">
        <v>57</v>
      </c>
      <c r="C43" s="73">
        <f>C5+C19+C25+C34</f>
        <v>9894</v>
      </c>
      <c r="D43" s="73">
        <f>D5+D19+D25+D34</f>
        <v>10455</v>
      </c>
      <c r="E43" s="73">
        <f>E5+E19+E25+E34</f>
        <v>20349</v>
      </c>
      <c r="F43" s="73">
        <f>F5+F19+F25+F34</f>
        <v>11235</v>
      </c>
      <c r="G43" s="61">
        <f>J43+M43+N43+O43</f>
        <v>-45</v>
      </c>
      <c r="H43" s="19">
        <f>H34+H25+H19+H5</f>
        <v>49</v>
      </c>
      <c r="I43" s="19">
        <f>I34+I25+I19+I5</f>
        <v>68</v>
      </c>
      <c r="J43" s="19">
        <f t="shared" si="6"/>
        <v>-19</v>
      </c>
      <c r="K43" s="19">
        <f>K34+K25+K19+K5</f>
        <v>5</v>
      </c>
      <c r="L43" s="19">
        <f>L34+L25+L19+L5</f>
        <v>31</v>
      </c>
      <c r="M43" s="19">
        <f>K43-L43</f>
        <v>-26</v>
      </c>
      <c r="N43" s="19">
        <f>N34+N25+N19+N5</f>
        <v>31</v>
      </c>
      <c r="O43" s="19">
        <f>O34+O25+O19+O5</f>
        <v>-31</v>
      </c>
    </row>
    <row r="44" spans="1:15" ht="20.100000000000001" customHeight="1">
      <c r="A44" s="74"/>
      <c r="B44" s="75" t="s">
        <v>58</v>
      </c>
      <c r="C44" s="73">
        <f>C17+C23+C32+C41</f>
        <v>496</v>
      </c>
      <c r="D44" s="73">
        <f>D17+D23+D32+D41</f>
        <v>267</v>
      </c>
      <c r="E44" s="73">
        <f>E17+E23+E32+E41</f>
        <v>763</v>
      </c>
      <c r="F44" s="73">
        <f>F17+F23+F32+F41</f>
        <v>618</v>
      </c>
      <c r="G44" s="61">
        <f>J44+M44+N44+O44</f>
        <v>-6</v>
      </c>
      <c r="H44" s="19">
        <f>H41+H32+H23+H17</f>
        <v>16</v>
      </c>
      <c r="I44" s="19">
        <f>I41+I32+I23+I17</f>
        <v>22</v>
      </c>
      <c r="J44" s="19">
        <f>H44-I44</f>
        <v>-6</v>
      </c>
      <c r="K44" s="12">
        <f>K41+K32+K23+K17</f>
        <v>0</v>
      </c>
      <c r="L44" s="19">
        <f>L41+L32+L23+L17</f>
        <v>0</v>
      </c>
      <c r="M44" s="19">
        <f t="shared" si="7"/>
        <v>0</v>
      </c>
      <c r="N44" s="19">
        <f>N41+N32+N23+N17</f>
        <v>2</v>
      </c>
      <c r="O44" s="19">
        <f>O41+O32+O23+O17</f>
        <v>-2</v>
      </c>
    </row>
    <row r="45" spans="1:15" ht="20.100000000000001" customHeight="1">
      <c r="A45" s="76"/>
      <c r="B45" s="13" t="s">
        <v>59</v>
      </c>
      <c r="C45" s="73">
        <f>C43+C44</f>
        <v>10390</v>
      </c>
      <c r="D45" s="73">
        <f>D43+D44</f>
        <v>10722</v>
      </c>
      <c r="E45" s="73">
        <f>C45+D45</f>
        <v>21112</v>
      </c>
      <c r="F45" s="73">
        <f>F43+F44</f>
        <v>11853</v>
      </c>
      <c r="G45" s="61">
        <f>J45+M45+N45+O45</f>
        <v>-51</v>
      </c>
      <c r="H45" s="19">
        <f>H42+H33+H24+H18</f>
        <v>65</v>
      </c>
      <c r="I45" s="19">
        <f>I42+I33+I24+I18</f>
        <v>90</v>
      </c>
      <c r="J45" s="19">
        <f>H45-I45</f>
        <v>-25</v>
      </c>
      <c r="K45" s="12">
        <f>K42+K33+K24+K18</f>
        <v>5</v>
      </c>
      <c r="L45" s="12">
        <f>L42+L33+L24+L18</f>
        <v>31</v>
      </c>
      <c r="M45" s="19">
        <f>K45-L45</f>
        <v>-26</v>
      </c>
      <c r="N45" s="19">
        <f>N42+N33+N24+N18</f>
        <v>33</v>
      </c>
      <c r="O45" s="19">
        <f>O42+O33+O24+O18</f>
        <v>-33</v>
      </c>
    </row>
    <row r="46" spans="1:15" s="81" customFormat="1" ht="20.100000000000001" customHeight="1">
      <c r="A46" s="77" t="s">
        <v>60</v>
      </c>
      <c r="B46" s="18" t="s">
        <v>61</v>
      </c>
      <c r="C46" s="20">
        <f>'R5.6.1'!C43-'[1]R5.５.1'!C43</f>
        <v>-26</v>
      </c>
      <c r="D46" s="20">
        <f>'R5.6.1'!D43-'[1]R5.５.1'!D43</f>
        <v>-19</v>
      </c>
      <c r="E46" s="20">
        <f>C46+D46</f>
        <v>-45</v>
      </c>
      <c r="F46" s="21">
        <f>'R5.6.1'!F43-'[1]R5.５.1'!F43</f>
        <v>-30</v>
      </c>
      <c r="G46" s="78"/>
      <c r="H46" s="78"/>
      <c r="I46" s="79"/>
      <c r="J46" s="79"/>
      <c r="K46" s="79"/>
      <c r="L46" s="79"/>
      <c r="M46" s="79"/>
      <c r="N46" s="80"/>
      <c r="O46" s="80"/>
    </row>
    <row r="47" spans="1:15" ht="20.100000000000001" customHeight="1">
      <c r="A47" s="82"/>
      <c r="B47" s="18" t="s">
        <v>62</v>
      </c>
      <c r="C47" s="20">
        <f>C45-'[1]R5.５.1'!C45</f>
        <v>-33</v>
      </c>
      <c r="D47" s="20">
        <f>D45-'[1]R5.５.1'!D45</f>
        <v>-18</v>
      </c>
      <c r="E47" s="20">
        <f>C47+D47</f>
        <v>-51</v>
      </c>
      <c r="F47" s="21">
        <f>F45-'[1]R5.５.1'!F45</f>
        <v>-36</v>
      </c>
      <c r="G47" s="78"/>
      <c r="H47" s="78"/>
      <c r="J47" s="83"/>
      <c r="K47" s="83"/>
      <c r="L47" s="83"/>
      <c r="M47" s="83"/>
      <c r="N47" s="78"/>
      <c r="O47" s="78"/>
    </row>
    <row r="48" spans="1:15" ht="20.100000000000001" customHeight="1">
      <c r="I48" s="84"/>
    </row>
    <row r="49" spans="1:6">
      <c r="A49" s="85" t="s">
        <v>63</v>
      </c>
      <c r="B49" s="85"/>
    </row>
    <row r="50" spans="1:6">
      <c r="A50" s="86"/>
      <c r="B50" s="87"/>
      <c r="C50" s="37" t="s">
        <v>64</v>
      </c>
      <c r="D50" s="39"/>
      <c r="E50" s="37" t="s">
        <v>65</v>
      </c>
      <c r="F50" s="39"/>
    </row>
    <row r="51" spans="1:6">
      <c r="A51" s="88" t="s">
        <v>66</v>
      </c>
      <c r="B51" s="89"/>
      <c r="C51" s="23">
        <v>9540</v>
      </c>
      <c r="D51" s="24"/>
      <c r="E51" s="25">
        <v>0.46881910659000442</v>
      </c>
      <c r="F51" s="26"/>
    </row>
    <row r="52" spans="1:6">
      <c r="A52" s="88" t="s">
        <v>62</v>
      </c>
      <c r="B52" s="89"/>
      <c r="C52" s="23">
        <v>9555</v>
      </c>
      <c r="D52" s="24"/>
      <c r="E52" s="25">
        <v>0.45258620689655171</v>
      </c>
      <c r="F52" s="26"/>
    </row>
  </sheetData>
  <mergeCells count="61">
    <mergeCell ref="A1:O1"/>
    <mergeCell ref="A2:B4"/>
    <mergeCell ref="C2:C4"/>
    <mergeCell ref="D2:D4"/>
    <mergeCell ref="E2:E4"/>
    <mergeCell ref="F2:F4"/>
    <mergeCell ref="N2:O2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6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R5.6.1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n-misaki734</dc:creator>
  <cp:lastModifiedBy>n-misaki734</cp:lastModifiedBy>
  <cp:lastPrinted>2023-06-09T07:25:51Z</cp:lastPrinted>
  <dcterms:created xsi:type="dcterms:W3CDTF">2023-06-09T07:24:54Z</dcterms:created>
  <dcterms:modified xsi:type="dcterms:W3CDTF">2023-06-09T07:26:15Z</dcterms:modified>
</cp:coreProperties>
</file>