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15300" windowHeight="7665"/>
  </bookViews>
  <sheets>
    <sheet name="R5.11.1" sheetId="1" r:id="rId1"/>
  </sheets>
  <externalReferences>
    <externalReference r:id="rId2"/>
  </externalReferences>
  <definedNames>
    <definedName name="_xlnm._FilterDatabase" localSheetId="0" hidden="1">'R5.11.1'!$A$2:$Q$47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L44" i="1"/>
  <c r="K44" i="1"/>
  <c r="M44" i="1" s="1"/>
  <c r="I44" i="1"/>
  <c r="H44" i="1"/>
  <c r="J44" i="1" s="1"/>
  <c r="F44" i="1"/>
  <c r="D44" i="1"/>
  <c r="C44" i="1"/>
  <c r="F42" i="1"/>
  <c r="E42" i="1"/>
  <c r="P42" i="1" s="1"/>
  <c r="D42" i="1"/>
  <c r="C42" i="1"/>
  <c r="M41" i="1"/>
  <c r="J41" i="1"/>
  <c r="G41" i="1" s="1"/>
  <c r="E41" i="1"/>
  <c r="P41" i="1" s="1"/>
  <c r="Q41" i="1" s="1"/>
  <c r="M40" i="1"/>
  <c r="J40" i="1"/>
  <c r="G40" i="1" s="1"/>
  <c r="E40" i="1"/>
  <c r="P40" i="1" s="1"/>
  <c r="Q40" i="1" s="1"/>
  <c r="M39" i="1"/>
  <c r="J39" i="1"/>
  <c r="G39" i="1" s="1"/>
  <c r="E39" i="1"/>
  <c r="P39" i="1" s="1"/>
  <c r="Q39" i="1" s="1"/>
  <c r="M38" i="1"/>
  <c r="J38" i="1"/>
  <c r="G38" i="1" s="1"/>
  <c r="E38" i="1"/>
  <c r="P38" i="1" s="1"/>
  <c r="Q38" i="1" s="1"/>
  <c r="M37" i="1"/>
  <c r="J37" i="1"/>
  <c r="G37" i="1" s="1"/>
  <c r="E37" i="1"/>
  <c r="P37" i="1" s="1"/>
  <c r="Q37" i="1" s="1"/>
  <c r="M36" i="1"/>
  <c r="J36" i="1"/>
  <c r="G36" i="1" s="1"/>
  <c r="E36" i="1"/>
  <c r="P36" i="1" s="1"/>
  <c r="Q36" i="1" s="1"/>
  <c r="M35" i="1"/>
  <c r="J35" i="1"/>
  <c r="G35" i="1" s="1"/>
  <c r="E35" i="1"/>
  <c r="P35" i="1" s="1"/>
  <c r="Q35" i="1" s="1"/>
  <c r="O34" i="1"/>
  <c r="O42" i="1" s="1"/>
  <c r="N34" i="1"/>
  <c r="N42" i="1" s="1"/>
  <c r="L34" i="1"/>
  <c r="L43" i="1" s="1"/>
  <c r="K34" i="1"/>
  <c r="M34" i="1" s="1"/>
  <c r="I34" i="1"/>
  <c r="I42" i="1" s="1"/>
  <c r="H34" i="1"/>
  <c r="H42" i="1" s="1"/>
  <c r="F34" i="1"/>
  <c r="E34" i="1"/>
  <c r="P34" i="1" s="1"/>
  <c r="D34" i="1"/>
  <c r="C34" i="1"/>
  <c r="O33" i="1"/>
  <c r="I33" i="1"/>
  <c r="F33" i="1"/>
  <c r="E33" i="1"/>
  <c r="P33" i="1" s="1"/>
  <c r="D33" i="1"/>
  <c r="C33" i="1"/>
  <c r="P32" i="1"/>
  <c r="Q32" i="1" s="1"/>
  <c r="M32" i="1"/>
  <c r="J32" i="1"/>
  <c r="G32" i="1" s="1"/>
  <c r="E32" i="1"/>
  <c r="P31" i="1"/>
  <c r="M31" i="1"/>
  <c r="J31" i="1"/>
  <c r="G31" i="1" s="1"/>
  <c r="E31" i="1"/>
  <c r="P30" i="1"/>
  <c r="Q30" i="1" s="1"/>
  <c r="M30" i="1"/>
  <c r="J30" i="1"/>
  <c r="G30" i="1" s="1"/>
  <c r="E30" i="1"/>
  <c r="P29" i="1"/>
  <c r="Q29" i="1" s="1"/>
  <c r="M29" i="1"/>
  <c r="J29" i="1"/>
  <c r="G29" i="1" s="1"/>
  <c r="E29" i="1"/>
  <c r="P28" i="1"/>
  <c r="M28" i="1"/>
  <c r="J28" i="1"/>
  <c r="G28" i="1" s="1"/>
  <c r="E28" i="1"/>
  <c r="P27" i="1"/>
  <c r="Q27" i="1" s="1"/>
  <c r="M27" i="1"/>
  <c r="J27" i="1"/>
  <c r="G27" i="1" s="1"/>
  <c r="E27" i="1"/>
  <c r="P26" i="1"/>
  <c r="Q26" i="1" s="1"/>
  <c r="M26" i="1"/>
  <c r="J26" i="1"/>
  <c r="G26" i="1" s="1"/>
  <c r="E26" i="1"/>
  <c r="P25" i="1"/>
  <c r="O25" i="1"/>
  <c r="N25" i="1"/>
  <c r="N33" i="1" s="1"/>
  <c r="L25" i="1"/>
  <c r="L33" i="1" s="1"/>
  <c r="K25" i="1"/>
  <c r="M25" i="1" s="1"/>
  <c r="J25" i="1"/>
  <c r="I25" i="1"/>
  <c r="H25" i="1"/>
  <c r="H33" i="1" s="1"/>
  <c r="J33" i="1" s="1"/>
  <c r="F25" i="1"/>
  <c r="E25" i="1"/>
  <c r="D25" i="1"/>
  <c r="C25" i="1"/>
  <c r="O24" i="1"/>
  <c r="K24" i="1"/>
  <c r="I24" i="1"/>
  <c r="F24" i="1"/>
  <c r="E24" i="1"/>
  <c r="P24" i="1" s="1"/>
  <c r="D24" i="1"/>
  <c r="C24" i="1"/>
  <c r="P23" i="1"/>
  <c r="M23" i="1"/>
  <c r="J23" i="1"/>
  <c r="G23" i="1" s="1"/>
  <c r="E23" i="1"/>
  <c r="P22" i="1"/>
  <c r="M22" i="1"/>
  <c r="J22" i="1"/>
  <c r="G22" i="1" s="1"/>
  <c r="E22" i="1"/>
  <c r="P21" i="1"/>
  <c r="Q21" i="1" s="1"/>
  <c r="M21" i="1"/>
  <c r="J21" i="1"/>
  <c r="G21" i="1" s="1"/>
  <c r="E21" i="1"/>
  <c r="P20" i="1"/>
  <c r="M20" i="1"/>
  <c r="J20" i="1"/>
  <c r="G20" i="1" s="1"/>
  <c r="E20" i="1"/>
  <c r="P19" i="1"/>
  <c r="O19" i="1"/>
  <c r="N19" i="1"/>
  <c r="N24" i="1" s="1"/>
  <c r="L19" i="1"/>
  <c r="L24" i="1" s="1"/>
  <c r="K19" i="1"/>
  <c r="M19" i="1" s="1"/>
  <c r="M24" i="1" s="1"/>
  <c r="J19" i="1"/>
  <c r="J24" i="1" s="1"/>
  <c r="I19" i="1"/>
  <c r="H19" i="1"/>
  <c r="H24" i="1" s="1"/>
  <c r="F19" i="1"/>
  <c r="E19" i="1"/>
  <c r="D19" i="1"/>
  <c r="C19" i="1"/>
  <c r="F18" i="1"/>
  <c r="D18" i="1"/>
  <c r="C18" i="1"/>
  <c r="P17" i="1"/>
  <c r="M17" i="1"/>
  <c r="J17" i="1"/>
  <c r="G17" i="1" s="1"/>
  <c r="E17" i="1"/>
  <c r="E44" i="1" s="1"/>
  <c r="P44" i="1" s="1"/>
  <c r="P16" i="1"/>
  <c r="M16" i="1"/>
  <c r="J16" i="1"/>
  <c r="G16" i="1" s="1"/>
  <c r="E16" i="1"/>
  <c r="P15" i="1"/>
  <c r="Q15" i="1" s="1"/>
  <c r="M15" i="1"/>
  <c r="J15" i="1"/>
  <c r="G15" i="1" s="1"/>
  <c r="E15" i="1"/>
  <c r="P14" i="1"/>
  <c r="M14" i="1"/>
  <c r="J14" i="1"/>
  <c r="G14" i="1" s="1"/>
  <c r="E14" i="1"/>
  <c r="P13" i="1"/>
  <c r="M13" i="1"/>
  <c r="J13" i="1"/>
  <c r="G13" i="1" s="1"/>
  <c r="E13" i="1"/>
  <c r="P12" i="1"/>
  <c r="Q12" i="1" s="1"/>
  <c r="M12" i="1"/>
  <c r="J12" i="1"/>
  <c r="G12" i="1" s="1"/>
  <c r="E12" i="1"/>
  <c r="P11" i="1"/>
  <c r="M11" i="1"/>
  <c r="J11" i="1"/>
  <c r="G11" i="1" s="1"/>
  <c r="E11" i="1"/>
  <c r="P10" i="1"/>
  <c r="M10" i="1"/>
  <c r="J10" i="1"/>
  <c r="G10" i="1" s="1"/>
  <c r="E10" i="1"/>
  <c r="P9" i="1"/>
  <c r="Q9" i="1" s="1"/>
  <c r="M9" i="1"/>
  <c r="J9" i="1"/>
  <c r="G9" i="1" s="1"/>
  <c r="E9" i="1"/>
  <c r="P8" i="1"/>
  <c r="Q8" i="1" s="1"/>
  <c r="M8" i="1"/>
  <c r="J8" i="1"/>
  <c r="G8" i="1" s="1"/>
  <c r="E8" i="1"/>
  <c r="P7" i="1"/>
  <c r="M7" i="1"/>
  <c r="J7" i="1"/>
  <c r="G7" i="1" s="1"/>
  <c r="E7" i="1"/>
  <c r="P6" i="1"/>
  <c r="Q6" i="1" s="1"/>
  <c r="M6" i="1"/>
  <c r="J6" i="1"/>
  <c r="G6" i="1" s="1"/>
  <c r="E6" i="1"/>
  <c r="E5" i="1" s="1"/>
  <c r="O5" i="1"/>
  <c r="O18" i="1" s="1"/>
  <c r="N5" i="1"/>
  <c r="N18" i="1" s="1"/>
  <c r="M5" i="1"/>
  <c r="L5" i="1"/>
  <c r="L18" i="1" s="1"/>
  <c r="K5" i="1"/>
  <c r="K18" i="1" s="1"/>
  <c r="M18" i="1" s="1"/>
  <c r="J5" i="1"/>
  <c r="G5" i="1" s="1"/>
  <c r="I5" i="1"/>
  <c r="I18" i="1" s="1"/>
  <c r="H5" i="1"/>
  <c r="H18" i="1" s="1"/>
  <c r="F5" i="1"/>
  <c r="F43" i="1" s="1"/>
  <c r="D5" i="1"/>
  <c r="D43" i="1" s="1"/>
  <c r="C5" i="1"/>
  <c r="C43" i="1" s="1"/>
  <c r="D46" i="1" l="1"/>
  <c r="D45" i="1"/>
  <c r="D47" i="1" s="1"/>
  <c r="Q19" i="1"/>
  <c r="Q22" i="1"/>
  <c r="G25" i="1"/>
  <c r="N45" i="1"/>
  <c r="G44" i="1"/>
  <c r="Q44" i="1" s="1"/>
  <c r="F45" i="1"/>
  <c r="F47" i="1" s="1"/>
  <c r="F46" i="1"/>
  <c r="G24" i="1"/>
  <c r="Q24" i="1"/>
  <c r="O45" i="1"/>
  <c r="J18" i="1"/>
  <c r="G18" i="1" s="1"/>
  <c r="J42" i="1"/>
  <c r="H45" i="1"/>
  <c r="Q11" i="1"/>
  <c r="Q14" i="1"/>
  <c r="Q17" i="1"/>
  <c r="I45" i="1"/>
  <c r="E43" i="1"/>
  <c r="P5" i="1"/>
  <c r="Q5" i="1" s="1"/>
  <c r="Q20" i="1"/>
  <c r="Q23" i="1"/>
  <c r="G33" i="1"/>
  <c r="Q33" i="1" s="1"/>
  <c r="C46" i="1"/>
  <c r="C45" i="1"/>
  <c r="Q7" i="1"/>
  <c r="Q10" i="1"/>
  <c r="Q13" i="1"/>
  <c r="Q16" i="1"/>
  <c r="Q25" i="1"/>
  <c r="Q28" i="1"/>
  <c r="Q31" i="1"/>
  <c r="E18" i="1"/>
  <c r="P18" i="1" s="1"/>
  <c r="K33" i="1"/>
  <c r="M33" i="1" s="1"/>
  <c r="K42" i="1"/>
  <c r="H43" i="1"/>
  <c r="J43" i="1" s="1"/>
  <c r="N43" i="1"/>
  <c r="L42" i="1"/>
  <c r="L45" i="1" s="1"/>
  <c r="I43" i="1"/>
  <c r="O43" i="1"/>
  <c r="J34" i="1"/>
  <c r="G34" i="1" s="1"/>
  <c r="Q34" i="1" s="1"/>
  <c r="K43" i="1"/>
  <c r="M43" i="1" s="1"/>
  <c r="G19" i="1"/>
  <c r="G43" i="1" l="1"/>
  <c r="K45" i="1"/>
  <c r="M45" i="1" s="1"/>
  <c r="M42" i="1"/>
  <c r="Q18" i="1"/>
  <c r="J45" i="1"/>
  <c r="G45" i="1" s="1"/>
  <c r="E45" i="1"/>
  <c r="C47" i="1"/>
  <c r="P43" i="1"/>
  <c r="Q43" i="1" s="1"/>
  <c r="E46" i="1"/>
  <c r="G42" i="1"/>
  <c r="Q42" i="1" s="1"/>
  <c r="E47" i="1" l="1"/>
  <c r="P45" i="1"/>
  <c r="Q45" i="1" s="1"/>
</calcChain>
</file>

<file path=xl/sharedStrings.xml><?xml version="1.0" encoding="utf-8"?>
<sst xmlns="http://schemas.openxmlformats.org/spreadsheetml/2006/main" count="74" uniqueCount="69">
  <si>
    <t>令和5年11 月1日分　地区別人口・世帯数及び異動者数</t>
    <rPh sb="0" eb="2">
      <t>レイワ</t>
    </rPh>
    <rPh sb="3" eb="4">
      <t>トシ</t>
    </rPh>
    <rPh sb="7" eb="8">
      <t>ガツ</t>
    </rPh>
    <rPh sb="9" eb="10">
      <t>ニチ</t>
    </rPh>
    <rPh sb="10" eb="11">
      <t>ブン</t>
    </rPh>
    <rPh sb="12" eb="14">
      <t>チク</t>
    </rPh>
    <rPh sb="14" eb="15">
      <t>ベツ</t>
    </rPh>
    <rPh sb="15" eb="17">
      <t>ジンコウ</t>
    </rPh>
    <rPh sb="18" eb="21">
      <t>セタイスウ</t>
    </rPh>
    <rPh sb="21" eb="22">
      <t>オヨ</t>
    </rPh>
    <rPh sb="23" eb="25">
      <t>イドウ</t>
    </rPh>
    <rPh sb="25" eb="26">
      <t>シャ</t>
    </rPh>
    <rPh sb="26" eb="27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</si>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</sst>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176" fontId="6" fillId="3" borderId="8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>
      <alignment vertical="center"/>
    </xf>
    <xf numFmtId="0" fontId="6" fillId="3" borderId="8" xfId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7" fontId="6" fillId="3" borderId="6" xfId="1" applyNumberFormat="1" applyFont="1" applyFill="1" applyBorder="1">
      <alignment vertical="center"/>
    </xf>
    <xf numFmtId="0" fontId="6" fillId="0" borderId="9" xfId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19" xfId="1" applyNumberFormat="1" applyFont="1" applyFill="1" applyBorder="1" applyAlignment="1">
      <alignment horizontal="right" vertical="center"/>
    </xf>
    <xf numFmtId="177" fontId="6" fillId="3" borderId="2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3" borderId="18" xfId="1" applyNumberFormat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6" fontId="6" fillId="3" borderId="8" xfId="1" applyNumberFormat="1" applyFont="1" applyFill="1" applyBorder="1" applyAlignment="1">
      <alignment horizontal="right" vertical="center"/>
    </xf>
    <xf numFmtId="0" fontId="6" fillId="0" borderId="17" xfId="1" applyFont="1" applyFill="1" applyBorder="1">
      <alignment vertical="center"/>
    </xf>
    <xf numFmtId="177" fontId="6" fillId="3" borderId="17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177" fontId="6" fillId="3" borderId="24" xfId="1" applyNumberFormat="1" applyFont="1" applyFill="1" applyBorder="1">
      <alignment vertical="center"/>
    </xf>
    <xf numFmtId="176" fontId="6" fillId="3" borderId="2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8" xfId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vertical="center"/>
    </xf>
    <xf numFmtId="177" fontId="6" fillId="4" borderId="16" xfId="1" applyNumberFormat="1" applyFont="1" applyFill="1" applyBorder="1">
      <alignment vertical="center"/>
    </xf>
    <xf numFmtId="177" fontId="6" fillId="4" borderId="8" xfId="1" applyNumberFormat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>
      <alignment vertical="center"/>
    </xf>
    <xf numFmtId="0" fontId="6" fillId="4" borderId="8" xfId="1" applyFont="1" applyFill="1" applyBorder="1">
      <alignment vertical="center"/>
    </xf>
    <xf numFmtId="0" fontId="2" fillId="2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4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2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Border="1">
      <alignment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 shrinkToFit="1"/>
    </xf>
    <xf numFmtId="0" fontId="5" fillId="3" borderId="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  <sheetName val="R5.8.1 "/>
      <sheetName val="R5.9.1 "/>
      <sheetName val="R5.10.1"/>
      <sheetName val="R5.11.1"/>
      <sheetName val="R5.12.1 "/>
      <sheetName val="R6.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>
            <v>7173</v>
          </cell>
        </row>
        <row r="6">
          <cell r="E6">
            <v>1194</v>
          </cell>
        </row>
        <row r="7">
          <cell r="E7">
            <v>777</v>
          </cell>
        </row>
        <row r="8">
          <cell r="E8">
            <v>533</v>
          </cell>
        </row>
        <row r="9">
          <cell r="E9">
            <v>356</v>
          </cell>
        </row>
        <row r="10">
          <cell r="E10">
            <v>1147</v>
          </cell>
        </row>
        <row r="11">
          <cell r="E11">
            <v>1462</v>
          </cell>
        </row>
        <row r="12">
          <cell r="E12">
            <v>66</v>
          </cell>
        </row>
        <row r="13">
          <cell r="E13">
            <v>163</v>
          </cell>
        </row>
        <row r="14">
          <cell r="E14">
            <v>329</v>
          </cell>
        </row>
        <row r="15">
          <cell r="E15">
            <v>682</v>
          </cell>
        </row>
        <row r="16">
          <cell r="E16">
            <v>464</v>
          </cell>
        </row>
        <row r="17">
          <cell r="E17">
            <v>190</v>
          </cell>
        </row>
        <row r="18">
          <cell r="E18">
            <v>7363</v>
          </cell>
        </row>
        <row r="19">
          <cell r="E19">
            <v>4578</v>
          </cell>
        </row>
        <row r="20">
          <cell r="E20">
            <v>1681</v>
          </cell>
        </row>
        <row r="21">
          <cell r="E21">
            <v>1890</v>
          </cell>
        </row>
        <row r="22">
          <cell r="E22">
            <v>1007</v>
          </cell>
        </row>
        <row r="23">
          <cell r="E23">
            <v>188</v>
          </cell>
        </row>
        <row r="24">
          <cell r="E24">
            <v>4766</v>
          </cell>
        </row>
        <row r="25">
          <cell r="E25">
            <v>2535</v>
          </cell>
        </row>
        <row r="26">
          <cell r="E26">
            <v>367</v>
          </cell>
        </row>
        <row r="27">
          <cell r="E27">
            <v>226</v>
          </cell>
        </row>
        <row r="28">
          <cell r="E28">
            <v>445</v>
          </cell>
        </row>
        <row r="29">
          <cell r="E29">
            <v>905</v>
          </cell>
        </row>
        <row r="30">
          <cell r="E30">
            <v>345</v>
          </cell>
        </row>
        <row r="31">
          <cell r="E31">
            <v>247</v>
          </cell>
        </row>
        <row r="32">
          <cell r="E32">
            <v>277</v>
          </cell>
        </row>
        <row r="33">
          <cell r="E33">
            <v>2812</v>
          </cell>
        </row>
        <row r="34">
          <cell r="E34">
            <v>5952</v>
          </cell>
        </row>
        <row r="35">
          <cell r="E35">
            <v>583</v>
          </cell>
        </row>
        <row r="36">
          <cell r="E36">
            <v>1964</v>
          </cell>
        </row>
        <row r="37">
          <cell r="E37">
            <v>386</v>
          </cell>
        </row>
        <row r="38">
          <cell r="E38">
            <v>688</v>
          </cell>
        </row>
        <row r="39">
          <cell r="E39">
            <v>1071</v>
          </cell>
        </row>
        <row r="40">
          <cell r="E40">
            <v>1260</v>
          </cell>
        </row>
        <row r="41">
          <cell r="E41">
            <v>127</v>
          </cell>
        </row>
        <row r="42">
          <cell r="E42">
            <v>6079</v>
          </cell>
        </row>
        <row r="43">
          <cell r="C43">
            <v>9857</v>
          </cell>
          <cell r="D43">
            <v>10381</v>
          </cell>
          <cell r="E43">
            <v>20238</v>
          </cell>
          <cell r="F43">
            <v>11230</v>
          </cell>
        </row>
        <row r="44">
          <cell r="E44">
            <v>782</v>
          </cell>
        </row>
        <row r="45">
          <cell r="C45">
            <v>10376</v>
          </cell>
          <cell r="D45">
            <v>10644</v>
          </cell>
          <cell r="E45">
            <v>21020</v>
          </cell>
          <cell r="F45">
            <v>11872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zoomScale="85" zoomScaleNormal="85" workbookViewId="0">
      <pane xSplit="2" ySplit="4" topLeftCell="C20" activePane="bottomRight" state="frozen"/>
      <selection pane="topRight"/>
      <selection pane="bottomLeft"/>
      <selection pane="bottomRight" activeCell="N23" sqref="N23"/>
    </sheetView>
  </sheetViews>
  <sheetFormatPr defaultRowHeight="13.5"/>
  <cols>
    <col min="1" max="1" width="10.75" style="1" customWidth="1"/>
    <col min="2" max="2" width="10.75" style="64" customWidth="1"/>
    <col min="3" max="6" width="8.625" style="64" customWidth="1"/>
    <col min="7" max="7" width="9" style="1" customWidth="1"/>
    <col min="8" max="13" width="7.625" style="1" customWidth="1"/>
    <col min="14" max="15" width="9" style="1" customWidth="1"/>
    <col min="16" max="17" width="10.5" style="1" hidden="1" customWidth="1"/>
    <col min="18" max="16384" width="9" style="1"/>
  </cols>
  <sheetData>
    <row r="1" spans="1:17" ht="36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7" ht="18" customHeight="1">
      <c r="A2" s="71"/>
      <c r="B2" s="71"/>
      <c r="C2" s="71" t="s">
        <v>1</v>
      </c>
      <c r="D2" s="71" t="s">
        <v>2</v>
      </c>
      <c r="E2" s="71" t="s">
        <v>3</v>
      </c>
      <c r="F2" s="74" t="s">
        <v>4</v>
      </c>
      <c r="G2" s="2" t="s">
        <v>5</v>
      </c>
      <c r="H2" s="3"/>
      <c r="I2" s="4"/>
      <c r="J2" s="5" t="s">
        <v>6</v>
      </c>
      <c r="K2" s="3"/>
      <c r="L2" s="4"/>
      <c r="M2" s="5" t="s">
        <v>7</v>
      </c>
      <c r="N2" s="77" t="s">
        <v>8</v>
      </c>
      <c r="O2" s="78"/>
      <c r="P2" s="79" t="s">
        <v>9</v>
      </c>
      <c r="Q2" s="79" t="s">
        <v>10</v>
      </c>
    </row>
    <row r="3" spans="1:17" ht="18" customHeight="1">
      <c r="A3" s="72"/>
      <c r="B3" s="72"/>
      <c r="C3" s="72"/>
      <c r="D3" s="72"/>
      <c r="E3" s="72"/>
      <c r="F3" s="75"/>
      <c r="G3" s="6" t="s">
        <v>11</v>
      </c>
      <c r="H3" s="71" t="s">
        <v>12</v>
      </c>
      <c r="I3" s="71" t="s">
        <v>13</v>
      </c>
      <c r="J3" s="7" t="s">
        <v>14</v>
      </c>
      <c r="K3" s="71" t="s">
        <v>15</v>
      </c>
      <c r="L3" s="71" t="s">
        <v>16</v>
      </c>
      <c r="M3" s="7" t="s">
        <v>14</v>
      </c>
      <c r="N3" s="76" t="s">
        <v>17</v>
      </c>
      <c r="O3" s="80"/>
      <c r="P3" s="79"/>
      <c r="Q3" s="79"/>
    </row>
    <row r="4" spans="1:17" ht="20.25" customHeight="1">
      <c r="A4" s="73"/>
      <c r="B4" s="73"/>
      <c r="C4" s="73"/>
      <c r="D4" s="73"/>
      <c r="E4" s="73"/>
      <c r="F4" s="76"/>
      <c r="G4" s="8" t="s">
        <v>18</v>
      </c>
      <c r="H4" s="73"/>
      <c r="I4" s="73"/>
      <c r="J4" s="9" t="s">
        <v>19</v>
      </c>
      <c r="K4" s="73"/>
      <c r="L4" s="73"/>
      <c r="M4" s="9" t="s">
        <v>20</v>
      </c>
      <c r="N4" s="10" t="s">
        <v>21</v>
      </c>
      <c r="O4" s="10" t="s">
        <v>22</v>
      </c>
      <c r="P4" s="79"/>
      <c r="Q4" s="79"/>
    </row>
    <row r="5" spans="1:17" ht="20.100000000000001" customHeight="1">
      <c r="A5" s="82" t="s">
        <v>23</v>
      </c>
      <c r="B5" s="82"/>
      <c r="C5" s="11">
        <f>SUM(C6:C16)</f>
        <v>3605</v>
      </c>
      <c r="D5" s="11">
        <f>SUM(D6:D16)</f>
        <v>3556</v>
      </c>
      <c r="E5" s="12">
        <f>SUM(E6:E16)</f>
        <v>7161</v>
      </c>
      <c r="F5" s="11">
        <f>SUM(F6:F16)</f>
        <v>4205</v>
      </c>
      <c r="G5" s="13">
        <f>J5+M5+N5+O5</f>
        <v>-12</v>
      </c>
      <c r="H5" s="14">
        <f t="shared" ref="H5:M5" si="0">SUM(H6:H16)</f>
        <v>23</v>
      </c>
      <c r="I5" s="14">
        <f t="shared" si="0"/>
        <v>27</v>
      </c>
      <c r="J5" s="15">
        <f>SUM(J6:J16)</f>
        <v>-4</v>
      </c>
      <c r="K5" s="14">
        <f t="shared" si="0"/>
        <v>2</v>
      </c>
      <c r="L5" s="14">
        <f t="shared" si="0"/>
        <v>13</v>
      </c>
      <c r="M5" s="15">
        <f t="shared" si="0"/>
        <v>-11</v>
      </c>
      <c r="N5" s="15">
        <f>SUM(N6:N16)</f>
        <v>6</v>
      </c>
      <c r="O5" s="15">
        <f>SUM(O6:O16)</f>
        <v>-3</v>
      </c>
      <c r="P5" s="16">
        <f>E5-'[1]R5.10.1'!E5</f>
        <v>-12</v>
      </c>
      <c r="Q5" s="16">
        <f>P5-G5</f>
        <v>0</v>
      </c>
    </row>
    <row r="6" spans="1:17" ht="20.100000000000001" customHeight="1">
      <c r="A6" s="83" t="s">
        <v>24</v>
      </c>
      <c r="B6" s="83"/>
      <c r="C6" s="17">
        <v>535</v>
      </c>
      <c r="D6" s="17">
        <v>658</v>
      </c>
      <c r="E6" s="18">
        <f>SUM(C6:D6)</f>
        <v>1193</v>
      </c>
      <c r="F6" s="17">
        <v>660</v>
      </c>
      <c r="G6" s="19">
        <f t="shared" ref="G6:G41" si="1">J6+M6+N6+O6</f>
        <v>-1</v>
      </c>
      <c r="H6" s="20">
        <v>3</v>
      </c>
      <c r="I6" s="20">
        <v>2</v>
      </c>
      <c r="J6" s="21">
        <f t="shared" ref="J6:J23" si="2">H6-I6</f>
        <v>1</v>
      </c>
      <c r="K6" s="20"/>
      <c r="L6" s="20">
        <v>1</v>
      </c>
      <c r="M6" s="21">
        <f>K6-L6</f>
        <v>-1</v>
      </c>
      <c r="N6" s="22"/>
      <c r="O6" s="23">
        <v>-1</v>
      </c>
      <c r="P6" s="16">
        <f>E6-'[1]R5.10.1'!E6</f>
        <v>-1</v>
      </c>
      <c r="Q6" s="16">
        <f>P6-G6</f>
        <v>0</v>
      </c>
    </row>
    <row r="7" spans="1:17" ht="20.100000000000001" customHeight="1">
      <c r="A7" s="84" t="s">
        <v>25</v>
      </c>
      <c r="B7" s="84"/>
      <c r="C7" s="24">
        <v>449</v>
      </c>
      <c r="D7" s="24">
        <v>326</v>
      </c>
      <c r="E7" s="25">
        <f t="shared" ref="E7:E15" si="3">SUM(C7:D7)</f>
        <v>775</v>
      </c>
      <c r="F7" s="26">
        <v>484</v>
      </c>
      <c r="G7" s="27">
        <f t="shared" si="1"/>
        <v>-2</v>
      </c>
      <c r="H7" s="28">
        <v>4</v>
      </c>
      <c r="I7" s="28">
        <v>5</v>
      </c>
      <c r="J7" s="29">
        <f t="shared" si="2"/>
        <v>-1</v>
      </c>
      <c r="K7" s="28">
        <v>1</v>
      </c>
      <c r="L7" s="28">
        <v>2</v>
      </c>
      <c r="M7" s="29">
        <f t="shared" ref="M7:M23" si="4">K7-L7</f>
        <v>-1</v>
      </c>
      <c r="N7" s="30"/>
      <c r="O7" s="23"/>
      <c r="P7" s="16">
        <f>E7-'[1]R5.10.1'!E7</f>
        <v>-2</v>
      </c>
      <c r="Q7" s="16">
        <f t="shared" ref="Q7:Q41" si="5">P7-G7</f>
        <v>0</v>
      </c>
    </row>
    <row r="8" spans="1:17" ht="20.100000000000001" customHeight="1">
      <c r="A8" s="84" t="s">
        <v>26</v>
      </c>
      <c r="B8" s="84"/>
      <c r="C8" s="24">
        <v>259</v>
      </c>
      <c r="D8" s="24">
        <v>272</v>
      </c>
      <c r="E8" s="25">
        <f t="shared" si="3"/>
        <v>531</v>
      </c>
      <c r="F8" s="26">
        <v>275</v>
      </c>
      <c r="G8" s="27">
        <f t="shared" si="1"/>
        <v>-2</v>
      </c>
      <c r="H8" s="28">
        <v>1</v>
      </c>
      <c r="I8" s="28">
        <v>4</v>
      </c>
      <c r="J8" s="29">
        <f t="shared" si="2"/>
        <v>-3</v>
      </c>
      <c r="K8" s="28"/>
      <c r="L8" s="28"/>
      <c r="M8" s="29">
        <f t="shared" si="4"/>
        <v>0</v>
      </c>
      <c r="N8" s="30">
        <v>1</v>
      </c>
      <c r="O8" s="23"/>
      <c r="P8" s="16">
        <f>E8-'[1]R5.10.1'!E8</f>
        <v>-2</v>
      </c>
      <c r="Q8" s="16">
        <f t="shared" si="5"/>
        <v>0</v>
      </c>
    </row>
    <row r="9" spans="1:17" ht="20.100000000000001" customHeight="1">
      <c r="A9" s="84" t="s">
        <v>27</v>
      </c>
      <c r="B9" s="84"/>
      <c r="C9" s="24">
        <v>166</v>
      </c>
      <c r="D9" s="24">
        <v>189</v>
      </c>
      <c r="E9" s="25">
        <f t="shared" si="3"/>
        <v>355</v>
      </c>
      <c r="F9" s="26">
        <v>203</v>
      </c>
      <c r="G9" s="27">
        <f t="shared" si="1"/>
        <v>-1</v>
      </c>
      <c r="H9" s="28"/>
      <c r="I9" s="28"/>
      <c r="J9" s="29">
        <f t="shared" si="2"/>
        <v>0</v>
      </c>
      <c r="K9" s="28">
        <v>1</v>
      </c>
      <c r="L9" s="28">
        <v>2</v>
      </c>
      <c r="M9" s="29">
        <f t="shared" si="4"/>
        <v>-1</v>
      </c>
      <c r="N9" s="30"/>
      <c r="O9" s="23"/>
      <c r="P9" s="16">
        <f>E9-'[1]R5.10.1'!E9</f>
        <v>-1</v>
      </c>
      <c r="Q9" s="16">
        <f t="shared" si="5"/>
        <v>0</v>
      </c>
    </row>
    <row r="10" spans="1:17" ht="20.100000000000001" customHeight="1">
      <c r="A10" s="84" t="s">
        <v>28</v>
      </c>
      <c r="B10" s="84"/>
      <c r="C10" s="24">
        <v>526</v>
      </c>
      <c r="D10" s="24">
        <v>619</v>
      </c>
      <c r="E10" s="25">
        <f t="shared" si="3"/>
        <v>1145</v>
      </c>
      <c r="F10" s="26">
        <v>630</v>
      </c>
      <c r="G10" s="27">
        <f>J10+M10+N10+O10</f>
        <v>-2</v>
      </c>
      <c r="H10" s="28"/>
      <c r="I10" s="28">
        <v>2</v>
      </c>
      <c r="J10" s="29">
        <f t="shared" si="2"/>
        <v>-2</v>
      </c>
      <c r="K10" s="28"/>
      <c r="L10" s="28">
        <v>4</v>
      </c>
      <c r="M10" s="29">
        <f t="shared" si="4"/>
        <v>-4</v>
      </c>
      <c r="N10" s="30">
        <v>4</v>
      </c>
      <c r="O10" s="23"/>
      <c r="P10" s="16">
        <f>E10-'[1]R5.10.1'!E10</f>
        <v>-2</v>
      </c>
      <c r="Q10" s="16">
        <f t="shared" si="5"/>
        <v>0</v>
      </c>
    </row>
    <row r="11" spans="1:17" ht="20.100000000000001" customHeight="1">
      <c r="A11" s="84" t="s">
        <v>29</v>
      </c>
      <c r="B11" s="84"/>
      <c r="C11" s="24">
        <v>697</v>
      </c>
      <c r="D11" s="24">
        <v>765</v>
      </c>
      <c r="E11" s="25">
        <f t="shared" si="3"/>
        <v>1462</v>
      </c>
      <c r="F11" s="26">
        <v>769</v>
      </c>
      <c r="G11" s="27">
        <f t="shared" si="1"/>
        <v>0</v>
      </c>
      <c r="H11" s="28"/>
      <c r="I11" s="28"/>
      <c r="J11" s="29">
        <f t="shared" si="2"/>
        <v>0</v>
      </c>
      <c r="K11" s="28"/>
      <c r="L11" s="28"/>
      <c r="M11" s="29">
        <f t="shared" si="4"/>
        <v>0</v>
      </c>
      <c r="N11" s="30"/>
      <c r="O11" s="23"/>
      <c r="P11" s="16">
        <f>E11-'[1]R5.10.1'!E11</f>
        <v>0</v>
      </c>
      <c r="Q11" s="16">
        <f t="shared" si="5"/>
        <v>0</v>
      </c>
    </row>
    <row r="12" spans="1:17" ht="20.100000000000001" customHeight="1">
      <c r="A12" s="84" t="s">
        <v>30</v>
      </c>
      <c r="B12" s="84"/>
      <c r="C12" s="24">
        <v>28</v>
      </c>
      <c r="D12" s="24">
        <v>38</v>
      </c>
      <c r="E12" s="25">
        <f t="shared" si="3"/>
        <v>66</v>
      </c>
      <c r="F12" s="26">
        <v>33</v>
      </c>
      <c r="G12" s="27">
        <f t="shared" si="1"/>
        <v>0</v>
      </c>
      <c r="H12" s="28"/>
      <c r="I12" s="28"/>
      <c r="J12" s="29">
        <f t="shared" si="2"/>
        <v>0</v>
      </c>
      <c r="K12" s="28"/>
      <c r="L12" s="28"/>
      <c r="M12" s="29">
        <f t="shared" si="4"/>
        <v>0</v>
      </c>
      <c r="N12" s="30"/>
      <c r="O12" s="23"/>
      <c r="P12" s="16">
        <f>E12-'[1]R5.10.1'!E12</f>
        <v>0</v>
      </c>
      <c r="Q12" s="16">
        <f>P12-G12</f>
        <v>0</v>
      </c>
    </row>
    <row r="13" spans="1:17" ht="20.100000000000001" customHeight="1">
      <c r="A13" s="84" t="s">
        <v>31</v>
      </c>
      <c r="B13" s="84"/>
      <c r="C13" s="24">
        <v>65</v>
      </c>
      <c r="D13" s="24">
        <v>97</v>
      </c>
      <c r="E13" s="25">
        <f t="shared" si="3"/>
        <v>162</v>
      </c>
      <c r="F13" s="26">
        <v>102</v>
      </c>
      <c r="G13" s="27">
        <f t="shared" si="1"/>
        <v>-1</v>
      </c>
      <c r="H13" s="28"/>
      <c r="I13" s="28"/>
      <c r="J13" s="29">
        <f t="shared" si="2"/>
        <v>0</v>
      </c>
      <c r="K13" s="28"/>
      <c r="L13" s="28"/>
      <c r="M13" s="29">
        <f t="shared" si="4"/>
        <v>0</v>
      </c>
      <c r="N13" s="30"/>
      <c r="O13" s="23">
        <v>-1</v>
      </c>
      <c r="P13" s="16">
        <f>E13-'[1]R5.10.1'!E13</f>
        <v>-1</v>
      </c>
      <c r="Q13" s="16">
        <f>P13-G13</f>
        <v>0</v>
      </c>
    </row>
    <row r="14" spans="1:17" s="31" customFormat="1" ht="20.100000000000001" customHeight="1">
      <c r="A14" s="85" t="s">
        <v>32</v>
      </c>
      <c r="B14" s="85"/>
      <c r="C14" s="24">
        <v>182</v>
      </c>
      <c r="D14" s="24">
        <v>148</v>
      </c>
      <c r="E14" s="25">
        <f t="shared" si="3"/>
        <v>330</v>
      </c>
      <c r="F14" s="26">
        <v>200</v>
      </c>
      <c r="G14" s="27">
        <f t="shared" si="1"/>
        <v>1</v>
      </c>
      <c r="H14" s="28">
        <v>6</v>
      </c>
      <c r="I14" s="28">
        <v>3</v>
      </c>
      <c r="J14" s="29">
        <f t="shared" si="2"/>
        <v>3</v>
      </c>
      <c r="K14" s="28"/>
      <c r="L14" s="28">
        <v>1</v>
      </c>
      <c r="M14" s="29">
        <f t="shared" si="4"/>
        <v>-1</v>
      </c>
      <c r="N14" s="30"/>
      <c r="O14" s="23">
        <v>-1</v>
      </c>
      <c r="P14" s="16">
        <f>E14-'[1]R5.10.1'!E14</f>
        <v>1</v>
      </c>
      <c r="Q14" s="16">
        <f t="shared" si="5"/>
        <v>0</v>
      </c>
    </row>
    <row r="15" spans="1:17" ht="20.100000000000001" customHeight="1">
      <c r="A15" s="85" t="s">
        <v>33</v>
      </c>
      <c r="B15" s="85"/>
      <c r="C15" s="24">
        <v>280</v>
      </c>
      <c r="D15" s="24">
        <v>400</v>
      </c>
      <c r="E15" s="25">
        <f t="shared" si="3"/>
        <v>680</v>
      </c>
      <c r="F15" s="26">
        <v>387</v>
      </c>
      <c r="G15" s="27">
        <f t="shared" si="1"/>
        <v>-2</v>
      </c>
      <c r="H15" s="28"/>
      <c r="I15" s="28"/>
      <c r="J15" s="29">
        <f t="shared" si="2"/>
        <v>0</v>
      </c>
      <c r="K15" s="28"/>
      <c r="L15" s="28">
        <v>3</v>
      </c>
      <c r="M15" s="29">
        <f t="shared" si="4"/>
        <v>-3</v>
      </c>
      <c r="N15" s="30">
        <v>1</v>
      </c>
      <c r="O15" s="23"/>
      <c r="P15" s="16">
        <f>E15-'[1]R5.10.1'!E15</f>
        <v>-2</v>
      </c>
      <c r="Q15" s="16">
        <f>P15-G15</f>
        <v>0</v>
      </c>
    </row>
    <row r="16" spans="1:17" s="31" customFormat="1" ht="26.25" customHeight="1">
      <c r="A16" s="81" t="s">
        <v>34</v>
      </c>
      <c r="B16" s="81"/>
      <c r="C16" s="32">
        <v>418</v>
      </c>
      <c r="D16" s="32">
        <v>44</v>
      </c>
      <c r="E16" s="25">
        <f>SUM(C16:D16)</f>
        <v>462</v>
      </c>
      <c r="F16" s="33">
        <v>462</v>
      </c>
      <c r="G16" s="34">
        <f t="shared" si="1"/>
        <v>-2</v>
      </c>
      <c r="H16" s="20">
        <v>9</v>
      </c>
      <c r="I16" s="20">
        <v>11</v>
      </c>
      <c r="J16" s="21">
        <f>H16-I16</f>
        <v>-2</v>
      </c>
      <c r="K16" s="20"/>
      <c r="L16" s="20"/>
      <c r="M16" s="21">
        <f t="shared" si="4"/>
        <v>0</v>
      </c>
      <c r="N16" s="22"/>
      <c r="O16" s="22"/>
      <c r="P16" s="16">
        <f>E16-'[1]R5.10.1'!E16</f>
        <v>-2</v>
      </c>
      <c r="Q16" s="16">
        <f>P16-G16</f>
        <v>0</v>
      </c>
    </row>
    <row r="17" spans="1:18" s="31" customFormat="1" ht="19.5" customHeight="1">
      <c r="A17" s="87" t="s">
        <v>35</v>
      </c>
      <c r="B17" s="87"/>
      <c r="C17" s="35">
        <v>134</v>
      </c>
      <c r="D17" s="35">
        <v>86</v>
      </c>
      <c r="E17" s="36">
        <f>SUM(C17:D17)</f>
        <v>220</v>
      </c>
      <c r="F17" s="35">
        <v>175</v>
      </c>
      <c r="G17" s="13">
        <f t="shared" si="1"/>
        <v>30</v>
      </c>
      <c r="H17" s="37">
        <v>32</v>
      </c>
      <c r="I17" s="37">
        <v>3</v>
      </c>
      <c r="J17" s="15">
        <f t="shared" si="2"/>
        <v>29</v>
      </c>
      <c r="K17" s="37"/>
      <c r="L17" s="37"/>
      <c r="M17" s="15">
        <f t="shared" si="4"/>
        <v>0</v>
      </c>
      <c r="N17" s="38">
        <v>1</v>
      </c>
      <c r="O17" s="38"/>
      <c r="P17" s="16">
        <f>E17-'[1]R5.10.1'!E17</f>
        <v>30</v>
      </c>
      <c r="Q17" s="16">
        <f>P17-G17</f>
        <v>0</v>
      </c>
    </row>
    <row r="18" spans="1:18" s="31" customFormat="1" ht="20.100000000000001" customHeight="1">
      <c r="A18" s="88" t="s">
        <v>36</v>
      </c>
      <c r="B18" s="89"/>
      <c r="C18" s="39">
        <f>SUM(C6:C17)</f>
        <v>3739</v>
      </c>
      <c r="D18" s="39">
        <f>SUM(D6:D17)</f>
        <v>3642</v>
      </c>
      <c r="E18" s="36">
        <f>SUM(E6:E17)</f>
        <v>7381</v>
      </c>
      <c r="F18" s="39">
        <f>SUM(F6:F17)</f>
        <v>4380</v>
      </c>
      <c r="G18" s="13">
        <f>J18+M18+N18+O18</f>
        <v>18</v>
      </c>
      <c r="H18" s="14">
        <f>H17+H5</f>
        <v>55</v>
      </c>
      <c r="I18" s="14">
        <f>I17+I5</f>
        <v>30</v>
      </c>
      <c r="J18" s="15">
        <f t="shared" si="2"/>
        <v>25</v>
      </c>
      <c r="K18" s="14">
        <f>K17+K5</f>
        <v>2</v>
      </c>
      <c r="L18" s="14">
        <f>L17+L5</f>
        <v>13</v>
      </c>
      <c r="M18" s="15">
        <f t="shared" si="4"/>
        <v>-11</v>
      </c>
      <c r="N18" s="15">
        <f>N17+N5</f>
        <v>7</v>
      </c>
      <c r="O18" s="15">
        <f>O17+O5</f>
        <v>-3</v>
      </c>
      <c r="P18" s="16">
        <f>E18-'[1]R5.10.1'!E18</f>
        <v>18</v>
      </c>
      <c r="Q18" s="16">
        <f>P18-G18</f>
        <v>0</v>
      </c>
    </row>
    <row r="19" spans="1:18" ht="20.100000000000001" customHeight="1">
      <c r="A19" s="90" t="s">
        <v>37</v>
      </c>
      <c r="B19" s="90"/>
      <c r="C19" s="39">
        <f>SUM(C20:C22)</f>
        <v>2176</v>
      </c>
      <c r="D19" s="39">
        <f>SUM(D20:D22)</f>
        <v>2388</v>
      </c>
      <c r="E19" s="36">
        <f>SUM(E20:E22)</f>
        <v>4564</v>
      </c>
      <c r="F19" s="39">
        <f>SUM(F20:F22)</f>
        <v>2379</v>
      </c>
      <c r="G19" s="13">
        <f>J19+M19+N19+O19</f>
        <v>-14</v>
      </c>
      <c r="H19" s="14">
        <f>SUM(H20:H22)</f>
        <v>10</v>
      </c>
      <c r="I19" s="14">
        <f>SUM(I20:I22)</f>
        <v>21</v>
      </c>
      <c r="J19" s="15">
        <f t="shared" si="2"/>
        <v>-11</v>
      </c>
      <c r="K19" s="14">
        <f>SUM(K20:K22)</f>
        <v>2</v>
      </c>
      <c r="L19" s="14">
        <f>SUM(L20:L22)</f>
        <v>8</v>
      </c>
      <c r="M19" s="15">
        <f t="shared" si="4"/>
        <v>-6</v>
      </c>
      <c r="N19" s="15">
        <f>SUM(N20:N22)</f>
        <v>4</v>
      </c>
      <c r="O19" s="15">
        <f>SUM(O20:O22)</f>
        <v>-1</v>
      </c>
      <c r="P19" s="16">
        <f>E19-'[1]R5.10.1'!E19</f>
        <v>-14</v>
      </c>
      <c r="Q19" s="16">
        <f>P19-G19</f>
        <v>0</v>
      </c>
    </row>
    <row r="20" spans="1:18" ht="20.100000000000001" customHeight="1">
      <c r="A20" s="91" t="s">
        <v>38</v>
      </c>
      <c r="B20" s="91"/>
      <c r="C20" s="17">
        <v>805</v>
      </c>
      <c r="D20" s="17">
        <v>872</v>
      </c>
      <c r="E20" s="18">
        <f>SUM(C20:D20)</f>
        <v>1677</v>
      </c>
      <c r="F20" s="17">
        <v>886</v>
      </c>
      <c r="G20" s="19">
        <f t="shared" si="1"/>
        <v>-4</v>
      </c>
      <c r="H20" s="40">
        <v>2</v>
      </c>
      <c r="I20" s="40">
        <v>5</v>
      </c>
      <c r="J20" s="41">
        <f t="shared" si="2"/>
        <v>-3</v>
      </c>
      <c r="K20" s="40"/>
      <c r="L20" s="40">
        <v>3</v>
      </c>
      <c r="M20" s="41">
        <f t="shared" si="4"/>
        <v>-3</v>
      </c>
      <c r="N20" s="22">
        <v>3</v>
      </c>
      <c r="O20" s="23">
        <v>-1</v>
      </c>
      <c r="P20" s="16">
        <f>E20-'[1]R5.10.1'!E20</f>
        <v>-4</v>
      </c>
      <c r="Q20" s="16">
        <f t="shared" si="5"/>
        <v>0</v>
      </c>
    </row>
    <row r="21" spans="1:18" ht="20.100000000000001" customHeight="1">
      <c r="A21" s="86" t="s">
        <v>39</v>
      </c>
      <c r="B21" s="86"/>
      <c r="C21" s="24">
        <v>919</v>
      </c>
      <c r="D21" s="24">
        <v>966</v>
      </c>
      <c r="E21" s="25">
        <f>SUM(C21:D21)</f>
        <v>1885</v>
      </c>
      <c r="F21" s="26">
        <v>950</v>
      </c>
      <c r="G21" s="27">
        <f>J21+M21+N21+O21</f>
        <v>-5</v>
      </c>
      <c r="H21" s="28">
        <v>7</v>
      </c>
      <c r="I21" s="28">
        <v>10</v>
      </c>
      <c r="J21" s="41">
        <f t="shared" si="2"/>
        <v>-3</v>
      </c>
      <c r="K21" s="28">
        <v>1</v>
      </c>
      <c r="L21" s="28">
        <v>4</v>
      </c>
      <c r="M21" s="41">
        <f t="shared" si="4"/>
        <v>-3</v>
      </c>
      <c r="N21" s="30">
        <v>1</v>
      </c>
      <c r="O21" s="23"/>
      <c r="P21" s="16">
        <f>E21-'[1]R5.10.1'!E21</f>
        <v>-5</v>
      </c>
      <c r="Q21" s="16">
        <f>P21-G21</f>
        <v>0</v>
      </c>
      <c r="R21" s="42"/>
    </row>
    <row r="22" spans="1:18" ht="20.100000000000001" customHeight="1">
      <c r="A22" s="92" t="s">
        <v>40</v>
      </c>
      <c r="B22" s="92"/>
      <c r="C22" s="32">
        <v>452</v>
      </c>
      <c r="D22" s="32">
        <v>550</v>
      </c>
      <c r="E22" s="25">
        <f>SUM(C22:D22)</f>
        <v>1002</v>
      </c>
      <c r="F22" s="32">
        <v>543</v>
      </c>
      <c r="G22" s="34">
        <f t="shared" si="1"/>
        <v>-5</v>
      </c>
      <c r="H22" s="43">
        <v>1</v>
      </c>
      <c r="I22" s="43">
        <v>6</v>
      </c>
      <c r="J22" s="21">
        <f>H22-I22</f>
        <v>-5</v>
      </c>
      <c r="K22" s="43">
        <v>1</v>
      </c>
      <c r="L22" s="43">
        <v>1</v>
      </c>
      <c r="M22" s="21">
        <f>K22-L22</f>
        <v>0</v>
      </c>
      <c r="N22" s="44"/>
      <c r="O22" s="22"/>
      <c r="P22" s="16">
        <f>E22-'[1]R5.10.1'!E22</f>
        <v>-5</v>
      </c>
      <c r="Q22" s="16">
        <f t="shared" si="5"/>
        <v>0</v>
      </c>
    </row>
    <row r="23" spans="1:18" s="31" customFormat="1" ht="20.100000000000001" customHeight="1">
      <c r="A23" s="93" t="s">
        <v>35</v>
      </c>
      <c r="B23" s="93"/>
      <c r="C23" s="35">
        <v>137</v>
      </c>
      <c r="D23" s="35">
        <v>86</v>
      </c>
      <c r="E23" s="18">
        <f>SUM(C23:D23)</f>
        <v>223</v>
      </c>
      <c r="F23" s="35">
        <v>188</v>
      </c>
      <c r="G23" s="13">
        <f t="shared" si="1"/>
        <v>35</v>
      </c>
      <c r="H23" s="37">
        <v>35</v>
      </c>
      <c r="I23" s="37">
        <v>2</v>
      </c>
      <c r="J23" s="15">
        <f t="shared" si="2"/>
        <v>33</v>
      </c>
      <c r="K23" s="37"/>
      <c r="L23" s="37"/>
      <c r="M23" s="15">
        <f t="shared" si="4"/>
        <v>0</v>
      </c>
      <c r="N23" s="38">
        <v>4</v>
      </c>
      <c r="O23" s="38">
        <v>-2</v>
      </c>
      <c r="P23" s="16">
        <f>E23-'[1]R5.10.1'!E23</f>
        <v>35</v>
      </c>
      <c r="Q23" s="16">
        <f>P23-G23</f>
        <v>0</v>
      </c>
    </row>
    <row r="24" spans="1:18" ht="20.100000000000001" customHeight="1">
      <c r="A24" s="93" t="s">
        <v>41</v>
      </c>
      <c r="B24" s="93"/>
      <c r="C24" s="39">
        <f>SUM(C20:C23)</f>
        <v>2313</v>
      </c>
      <c r="D24" s="39">
        <f>SUM(D20:D23)</f>
        <v>2474</v>
      </c>
      <c r="E24" s="36">
        <f>SUM(E20:E23)</f>
        <v>4787</v>
      </c>
      <c r="F24" s="39">
        <f>SUM(F20:F23)</f>
        <v>2567</v>
      </c>
      <c r="G24" s="45">
        <f t="shared" si="1"/>
        <v>21</v>
      </c>
      <c r="H24" s="15">
        <f t="shared" ref="H24:O24" si="6">H19+H23</f>
        <v>45</v>
      </c>
      <c r="I24" s="15">
        <f t="shared" si="6"/>
        <v>23</v>
      </c>
      <c r="J24" s="15">
        <f t="shared" si="6"/>
        <v>22</v>
      </c>
      <c r="K24" s="14">
        <f t="shared" si="6"/>
        <v>2</v>
      </c>
      <c r="L24" s="14">
        <f t="shared" si="6"/>
        <v>8</v>
      </c>
      <c r="M24" s="15">
        <f t="shared" si="6"/>
        <v>-6</v>
      </c>
      <c r="N24" s="15">
        <f t="shared" si="6"/>
        <v>8</v>
      </c>
      <c r="O24" s="15">
        <f t="shared" si="6"/>
        <v>-3</v>
      </c>
      <c r="P24" s="16">
        <f>E24-'[1]R5.10.1'!E24</f>
        <v>21</v>
      </c>
      <c r="Q24" s="16">
        <f>P24-G24</f>
        <v>0</v>
      </c>
    </row>
    <row r="25" spans="1:18" ht="20.100000000000001" customHeight="1">
      <c r="A25" s="90" t="s">
        <v>42</v>
      </c>
      <c r="B25" s="90"/>
      <c r="C25" s="39">
        <f>SUM(C26:C31)</f>
        <v>1192</v>
      </c>
      <c r="D25" s="39">
        <f>SUM(D26:D31)</f>
        <v>1337</v>
      </c>
      <c r="E25" s="36">
        <f>SUM(E26:E31)</f>
        <v>2529</v>
      </c>
      <c r="F25" s="39">
        <f>SUM(F26:F31)</f>
        <v>1427</v>
      </c>
      <c r="G25" s="13">
        <f t="shared" si="1"/>
        <v>-6</v>
      </c>
      <c r="H25" s="14">
        <f>SUM(H26:H31)</f>
        <v>3</v>
      </c>
      <c r="I25" s="14">
        <f>SUM(I26:I31)</f>
        <v>4</v>
      </c>
      <c r="J25" s="15">
        <f t="shared" ref="J25:J43" si="7">H25-I25</f>
        <v>-1</v>
      </c>
      <c r="K25" s="14">
        <f>SUM(K26:K31)</f>
        <v>0</v>
      </c>
      <c r="L25" s="14">
        <f>SUM(L26:L31)</f>
        <v>6</v>
      </c>
      <c r="M25" s="15">
        <f t="shared" ref="M25:M44" si="8">K25-L25</f>
        <v>-6</v>
      </c>
      <c r="N25" s="15">
        <f>SUM(N26:N31)</f>
        <v>7</v>
      </c>
      <c r="O25" s="15">
        <f>SUM(O26:O31)</f>
        <v>-6</v>
      </c>
      <c r="P25" s="16">
        <f>E25-'[1]R5.10.1'!E25</f>
        <v>-6</v>
      </c>
      <c r="Q25" s="16">
        <f t="shared" si="5"/>
        <v>0</v>
      </c>
    </row>
    <row r="26" spans="1:18" ht="20.100000000000001" customHeight="1">
      <c r="A26" s="91" t="s">
        <v>43</v>
      </c>
      <c r="B26" s="91"/>
      <c r="C26" s="17">
        <v>167</v>
      </c>
      <c r="D26" s="17">
        <v>200</v>
      </c>
      <c r="E26" s="18">
        <f t="shared" ref="E26:E32" si="9">C26+D26</f>
        <v>367</v>
      </c>
      <c r="F26" s="17">
        <v>220</v>
      </c>
      <c r="G26" s="19">
        <f t="shared" si="1"/>
        <v>0</v>
      </c>
      <c r="H26" s="40">
        <v>1</v>
      </c>
      <c r="I26" s="40"/>
      <c r="J26" s="41">
        <f t="shared" si="7"/>
        <v>1</v>
      </c>
      <c r="K26" s="40"/>
      <c r="L26" s="40">
        <v>1</v>
      </c>
      <c r="M26" s="41">
        <f>K26-L26</f>
        <v>-1</v>
      </c>
      <c r="N26" s="22"/>
      <c r="O26" s="23"/>
      <c r="P26" s="16">
        <f>E26-'[1]R5.10.1'!E26</f>
        <v>0</v>
      </c>
      <c r="Q26" s="16">
        <f t="shared" si="5"/>
        <v>0</v>
      </c>
    </row>
    <row r="27" spans="1:18" ht="19.5" customHeight="1">
      <c r="A27" s="86" t="s">
        <v>44</v>
      </c>
      <c r="B27" s="86"/>
      <c r="C27" s="24">
        <v>118</v>
      </c>
      <c r="D27" s="24">
        <v>112</v>
      </c>
      <c r="E27" s="25">
        <f t="shared" si="9"/>
        <v>230</v>
      </c>
      <c r="F27" s="26">
        <v>128</v>
      </c>
      <c r="G27" s="27">
        <f t="shared" si="1"/>
        <v>4</v>
      </c>
      <c r="H27" s="28"/>
      <c r="I27" s="28">
        <v>2</v>
      </c>
      <c r="J27" s="41">
        <f t="shared" si="7"/>
        <v>-2</v>
      </c>
      <c r="K27" s="28"/>
      <c r="L27" s="28"/>
      <c r="M27" s="41">
        <f>K27-L27</f>
        <v>0</v>
      </c>
      <c r="N27" s="30">
        <v>6</v>
      </c>
      <c r="O27" s="23"/>
      <c r="P27" s="16">
        <f>E27-'[1]R5.10.1'!E27</f>
        <v>4</v>
      </c>
      <c r="Q27" s="16">
        <f>P27-G27</f>
        <v>0</v>
      </c>
    </row>
    <row r="28" spans="1:18" ht="20.100000000000001" customHeight="1">
      <c r="A28" s="86" t="s">
        <v>45</v>
      </c>
      <c r="B28" s="86"/>
      <c r="C28" s="24">
        <v>207</v>
      </c>
      <c r="D28" s="24">
        <v>230</v>
      </c>
      <c r="E28" s="25">
        <f t="shared" si="9"/>
        <v>437</v>
      </c>
      <c r="F28" s="26">
        <v>255</v>
      </c>
      <c r="G28" s="27">
        <f>J28+M28+N28+O28</f>
        <v>-8</v>
      </c>
      <c r="H28" s="28">
        <v>2</v>
      </c>
      <c r="I28" s="28">
        <v>1</v>
      </c>
      <c r="J28" s="41">
        <f t="shared" si="7"/>
        <v>1</v>
      </c>
      <c r="K28" s="28"/>
      <c r="L28" s="28">
        <v>3</v>
      </c>
      <c r="M28" s="41">
        <f>K28-L28</f>
        <v>-3</v>
      </c>
      <c r="N28" s="30"/>
      <c r="O28" s="23">
        <v>-6</v>
      </c>
      <c r="P28" s="16">
        <f>E28-'[1]R5.10.1'!E28</f>
        <v>-8</v>
      </c>
      <c r="Q28" s="16">
        <f t="shared" si="5"/>
        <v>0</v>
      </c>
    </row>
    <row r="29" spans="1:18" ht="20.100000000000001" customHeight="1">
      <c r="A29" s="86" t="s">
        <v>46</v>
      </c>
      <c r="B29" s="86"/>
      <c r="C29" s="24">
        <v>415</v>
      </c>
      <c r="D29" s="24">
        <v>490</v>
      </c>
      <c r="E29" s="25">
        <f t="shared" si="9"/>
        <v>905</v>
      </c>
      <c r="F29" s="26">
        <v>503</v>
      </c>
      <c r="G29" s="27">
        <f t="shared" si="1"/>
        <v>0</v>
      </c>
      <c r="H29" s="28"/>
      <c r="I29" s="28"/>
      <c r="J29" s="41">
        <f t="shared" si="7"/>
        <v>0</v>
      </c>
      <c r="K29" s="28"/>
      <c r="L29" s="28">
        <v>1</v>
      </c>
      <c r="M29" s="41">
        <f>K29-L29</f>
        <v>-1</v>
      </c>
      <c r="N29" s="30">
        <v>1</v>
      </c>
      <c r="O29" s="23"/>
      <c r="P29" s="16">
        <f>E29-'[1]R5.10.1'!E29</f>
        <v>0</v>
      </c>
      <c r="Q29" s="16">
        <f t="shared" si="5"/>
        <v>0</v>
      </c>
    </row>
    <row r="30" spans="1:18" ht="20.100000000000001" customHeight="1">
      <c r="A30" s="86" t="s">
        <v>47</v>
      </c>
      <c r="B30" s="86"/>
      <c r="C30" s="24">
        <v>159</v>
      </c>
      <c r="D30" s="24">
        <v>184</v>
      </c>
      <c r="E30" s="25">
        <f t="shared" si="9"/>
        <v>343</v>
      </c>
      <c r="F30" s="26">
        <v>181</v>
      </c>
      <c r="G30" s="27">
        <f t="shared" si="1"/>
        <v>-2</v>
      </c>
      <c r="H30" s="28"/>
      <c r="I30" s="28">
        <v>1</v>
      </c>
      <c r="J30" s="41">
        <f t="shared" si="7"/>
        <v>-1</v>
      </c>
      <c r="K30" s="28"/>
      <c r="L30" s="28">
        <v>1</v>
      </c>
      <c r="M30" s="41">
        <f>K30-L30</f>
        <v>-1</v>
      </c>
      <c r="N30" s="30"/>
      <c r="O30" s="23"/>
      <c r="P30" s="16">
        <f>E30-'[1]R5.10.1'!E30</f>
        <v>-2</v>
      </c>
      <c r="Q30" s="16">
        <f>P30-G30</f>
        <v>0</v>
      </c>
    </row>
    <row r="31" spans="1:18" ht="20.100000000000001" customHeight="1">
      <c r="A31" s="92" t="s">
        <v>48</v>
      </c>
      <c r="B31" s="92"/>
      <c r="C31" s="32">
        <v>126</v>
      </c>
      <c r="D31" s="32">
        <v>121</v>
      </c>
      <c r="E31" s="46">
        <f t="shared" si="9"/>
        <v>247</v>
      </c>
      <c r="F31" s="32">
        <v>140</v>
      </c>
      <c r="G31" s="34">
        <f t="shared" si="1"/>
        <v>0</v>
      </c>
      <c r="H31" s="43"/>
      <c r="I31" s="43"/>
      <c r="J31" s="21">
        <f t="shared" si="7"/>
        <v>0</v>
      </c>
      <c r="K31" s="43"/>
      <c r="L31" s="43"/>
      <c r="M31" s="21">
        <f t="shared" si="8"/>
        <v>0</v>
      </c>
      <c r="N31" s="22"/>
      <c r="O31" s="22"/>
      <c r="P31" s="16">
        <f>E31-'[1]R5.10.1'!E31</f>
        <v>0</v>
      </c>
      <c r="Q31" s="16">
        <f t="shared" si="5"/>
        <v>0</v>
      </c>
    </row>
    <row r="32" spans="1:18" s="31" customFormat="1" ht="20.100000000000001" customHeight="1">
      <c r="A32" s="93" t="s">
        <v>35</v>
      </c>
      <c r="B32" s="93"/>
      <c r="C32" s="35">
        <v>240</v>
      </c>
      <c r="D32" s="35">
        <v>59</v>
      </c>
      <c r="E32" s="36">
        <f t="shared" si="9"/>
        <v>299</v>
      </c>
      <c r="F32" s="35">
        <v>261</v>
      </c>
      <c r="G32" s="13">
        <f>J32+M32+N32+O32</f>
        <v>22</v>
      </c>
      <c r="H32" s="37">
        <v>24</v>
      </c>
      <c r="I32" s="37">
        <v>4</v>
      </c>
      <c r="J32" s="15">
        <f>H32-I32</f>
        <v>20</v>
      </c>
      <c r="K32" s="37"/>
      <c r="L32" s="37"/>
      <c r="M32" s="15">
        <f>K32-L32</f>
        <v>0</v>
      </c>
      <c r="N32" s="38">
        <v>2</v>
      </c>
      <c r="O32" s="38"/>
      <c r="P32" s="16">
        <f>E32-'[1]R5.10.1'!E32</f>
        <v>22</v>
      </c>
      <c r="Q32" s="16">
        <f>P32-G32</f>
        <v>0</v>
      </c>
    </row>
    <row r="33" spans="1:17" ht="20.100000000000001" customHeight="1">
      <c r="A33" s="93" t="s">
        <v>49</v>
      </c>
      <c r="B33" s="93"/>
      <c r="C33" s="39">
        <f>SUM(C26:C32)</f>
        <v>1432</v>
      </c>
      <c r="D33" s="39">
        <f>SUM(D26:D32)</f>
        <v>1396</v>
      </c>
      <c r="E33" s="36">
        <f>SUM(E26:E32)</f>
        <v>2828</v>
      </c>
      <c r="F33" s="39">
        <f>SUM(F26:F32)</f>
        <v>1688</v>
      </c>
      <c r="G33" s="13">
        <f t="shared" si="1"/>
        <v>16</v>
      </c>
      <c r="H33" s="14">
        <f>H32+H25</f>
        <v>27</v>
      </c>
      <c r="I33" s="14">
        <f>I32+I25</f>
        <v>8</v>
      </c>
      <c r="J33" s="15">
        <f t="shared" si="7"/>
        <v>19</v>
      </c>
      <c r="K33" s="14">
        <f>K32+K25</f>
        <v>0</v>
      </c>
      <c r="L33" s="14">
        <f>L32+L25</f>
        <v>6</v>
      </c>
      <c r="M33" s="15">
        <f t="shared" si="8"/>
        <v>-6</v>
      </c>
      <c r="N33" s="15">
        <f>N32+N25</f>
        <v>9</v>
      </c>
      <c r="O33" s="15">
        <f>O32+O25</f>
        <v>-6</v>
      </c>
      <c r="P33" s="16">
        <f>E33-'[1]R5.10.1'!E33</f>
        <v>16</v>
      </c>
      <c r="Q33" s="16">
        <f>P33-G33</f>
        <v>0</v>
      </c>
    </row>
    <row r="34" spans="1:17" ht="20.100000000000001" customHeight="1">
      <c r="A34" s="90" t="s">
        <v>50</v>
      </c>
      <c r="B34" s="90"/>
      <c r="C34" s="39">
        <f>SUM(C35:C40)</f>
        <v>2866</v>
      </c>
      <c r="D34" s="39">
        <f>SUM(D35:D40)</f>
        <v>3074</v>
      </c>
      <c r="E34" s="36">
        <f>SUM(E35:E40)</f>
        <v>5940</v>
      </c>
      <c r="F34" s="39">
        <f>SUM(F35:F40)</f>
        <v>3195</v>
      </c>
      <c r="G34" s="13">
        <f t="shared" si="1"/>
        <v>-12</v>
      </c>
      <c r="H34" s="14">
        <f>SUM(H35:H40)</f>
        <v>12</v>
      </c>
      <c r="I34" s="14">
        <f>SUM(I35:I40)</f>
        <v>11</v>
      </c>
      <c r="J34" s="15">
        <f>H34-I34</f>
        <v>1</v>
      </c>
      <c r="K34" s="14">
        <f>SUM(K35:K40)</f>
        <v>1</v>
      </c>
      <c r="L34" s="14">
        <f>SUM(L35:L40)</f>
        <v>7</v>
      </c>
      <c r="M34" s="15">
        <f>K34-L34</f>
        <v>-6</v>
      </c>
      <c r="N34" s="15">
        <f>SUM(N35:N40)</f>
        <v>4</v>
      </c>
      <c r="O34" s="15">
        <f>SUM(O35:O40)</f>
        <v>-11</v>
      </c>
      <c r="P34" s="16">
        <f>E34-'[1]R5.10.1'!E34</f>
        <v>-12</v>
      </c>
      <c r="Q34" s="16">
        <f>P34-G34</f>
        <v>0</v>
      </c>
    </row>
    <row r="35" spans="1:17" ht="20.100000000000001" customHeight="1">
      <c r="A35" s="91" t="s">
        <v>51</v>
      </c>
      <c r="B35" s="91"/>
      <c r="C35" s="17">
        <v>266</v>
      </c>
      <c r="D35" s="17">
        <v>316</v>
      </c>
      <c r="E35" s="18">
        <f t="shared" ref="E35:E41" si="10">SUM(C35:D35)</f>
        <v>582</v>
      </c>
      <c r="F35" s="17">
        <v>336</v>
      </c>
      <c r="G35" s="19">
        <f t="shared" si="1"/>
        <v>-1</v>
      </c>
      <c r="H35" s="40"/>
      <c r="I35" s="40"/>
      <c r="J35" s="41">
        <f t="shared" si="7"/>
        <v>0</v>
      </c>
      <c r="K35" s="40"/>
      <c r="L35" s="40"/>
      <c r="M35" s="41">
        <f t="shared" si="8"/>
        <v>0</v>
      </c>
      <c r="N35" s="22"/>
      <c r="O35" s="23">
        <v>-1</v>
      </c>
      <c r="P35" s="16">
        <f>E35-'[1]R5.10.1'!E35</f>
        <v>-1</v>
      </c>
      <c r="Q35" s="16">
        <f t="shared" si="5"/>
        <v>0</v>
      </c>
    </row>
    <row r="36" spans="1:17" ht="20.100000000000001" customHeight="1">
      <c r="A36" s="86" t="s">
        <v>52</v>
      </c>
      <c r="B36" s="86"/>
      <c r="C36" s="24">
        <v>965</v>
      </c>
      <c r="D36" s="24">
        <v>1007</v>
      </c>
      <c r="E36" s="25">
        <f t="shared" si="10"/>
        <v>1972</v>
      </c>
      <c r="F36" s="26">
        <v>988</v>
      </c>
      <c r="G36" s="27">
        <f t="shared" si="1"/>
        <v>8</v>
      </c>
      <c r="H36" s="28">
        <v>10</v>
      </c>
      <c r="I36" s="28">
        <v>3</v>
      </c>
      <c r="J36" s="41">
        <f t="shared" si="7"/>
        <v>7</v>
      </c>
      <c r="K36" s="28"/>
      <c r="L36" s="28">
        <v>1</v>
      </c>
      <c r="M36" s="41">
        <f t="shared" si="8"/>
        <v>-1</v>
      </c>
      <c r="N36" s="30">
        <v>2</v>
      </c>
      <c r="O36" s="23"/>
      <c r="P36" s="16">
        <f>E36-'[1]R5.10.1'!E36</f>
        <v>8</v>
      </c>
      <c r="Q36" s="16">
        <f t="shared" si="5"/>
        <v>0</v>
      </c>
    </row>
    <row r="37" spans="1:17" ht="20.100000000000001" customHeight="1">
      <c r="A37" s="86" t="s">
        <v>53</v>
      </c>
      <c r="B37" s="86"/>
      <c r="C37" s="24">
        <v>199</v>
      </c>
      <c r="D37" s="24">
        <v>187</v>
      </c>
      <c r="E37" s="25">
        <f t="shared" si="10"/>
        <v>386</v>
      </c>
      <c r="F37" s="26">
        <v>212</v>
      </c>
      <c r="G37" s="27">
        <f t="shared" si="1"/>
        <v>0</v>
      </c>
      <c r="H37" s="28"/>
      <c r="I37" s="28"/>
      <c r="J37" s="41">
        <f t="shared" si="7"/>
        <v>0</v>
      </c>
      <c r="K37" s="28"/>
      <c r="L37" s="28">
        <v>1</v>
      </c>
      <c r="M37" s="41">
        <f t="shared" si="8"/>
        <v>-1</v>
      </c>
      <c r="N37" s="30">
        <v>1</v>
      </c>
      <c r="O37" s="23"/>
      <c r="P37" s="16">
        <f>E37-'[1]R5.10.1'!E37</f>
        <v>0</v>
      </c>
      <c r="Q37" s="16">
        <f t="shared" si="5"/>
        <v>0</v>
      </c>
    </row>
    <row r="38" spans="1:17" ht="20.100000000000001" customHeight="1">
      <c r="A38" s="86" t="s">
        <v>54</v>
      </c>
      <c r="B38" s="86"/>
      <c r="C38" s="24">
        <v>326</v>
      </c>
      <c r="D38" s="24">
        <v>361</v>
      </c>
      <c r="E38" s="25">
        <f>SUM(C38:D38)</f>
        <v>687</v>
      </c>
      <c r="F38" s="26">
        <v>382</v>
      </c>
      <c r="G38" s="27">
        <f t="shared" si="1"/>
        <v>-1</v>
      </c>
      <c r="H38" s="28"/>
      <c r="I38" s="28">
        <v>1</v>
      </c>
      <c r="J38" s="41">
        <f>H38-I38</f>
        <v>-1</v>
      </c>
      <c r="K38" s="28"/>
      <c r="L38" s="28"/>
      <c r="M38" s="41">
        <f>K38-L38</f>
        <v>0</v>
      </c>
      <c r="N38" s="30"/>
      <c r="O38" s="23"/>
      <c r="P38" s="16">
        <f>E38-'[1]R5.10.1'!E38</f>
        <v>-1</v>
      </c>
      <c r="Q38" s="16">
        <f>P38-G38</f>
        <v>0</v>
      </c>
    </row>
    <row r="39" spans="1:17" ht="20.100000000000001" customHeight="1">
      <c r="A39" s="86" t="s">
        <v>55</v>
      </c>
      <c r="B39" s="86"/>
      <c r="C39" s="24">
        <v>507</v>
      </c>
      <c r="D39" s="24">
        <v>553</v>
      </c>
      <c r="E39" s="25">
        <f t="shared" si="10"/>
        <v>1060</v>
      </c>
      <c r="F39" s="26">
        <v>604</v>
      </c>
      <c r="G39" s="27">
        <f t="shared" si="1"/>
        <v>-11</v>
      </c>
      <c r="H39" s="28">
        <v>1</v>
      </c>
      <c r="I39" s="28">
        <v>6</v>
      </c>
      <c r="J39" s="41">
        <f t="shared" si="7"/>
        <v>-5</v>
      </c>
      <c r="K39" s="28"/>
      <c r="L39" s="28">
        <v>4</v>
      </c>
      <c r="M39" s="41">
        <f t="shared" si="8"/>
        <v>-4</v>
      </c>
      <c r="N39" s="30"/>
      <c r="O39" s="23">
        <v>-2</v>
      </c>
      <c r="P39" s="16">
        <f>E39-'[1]R5.10.1'!E39</f>
        <v>-11</v>
      </c>
      <c r="Q39" s="16">
        <f t="shared" si="5"/>
        <v>0</v>
      </c>
    </row>
    <row r="40" spans="1:17" ht="20.100000000000001" customHeight="1">
      <c r="A40" s="92" t="s">
        <v>56</v>
      </c>
      <c r="B40" s="92"/>
      <c r="C40" s="32">
        <v>603</v>
      </c>
      <c r="D40" s="32">
        <v>650</v>
      </c>
      <c r="E40" s="47">
        <f t="shared" si="10"/>
        <v>1253</v>
      </c>
      <c r="F40" s="32">
        <v>673</v>
      </c>
      <c r="G40" s="34">
        <f t="shared" si="1"/>
        <v>-7</v>
      </c>
      <c r="H40" s="43">
        <v>1</v>
      </c>
      <c r="I40" s="43">
        <v>1</v>
      </c>
      <c r="J40" s="21">
        <f t="shared" si="7"/>
        <v>0</v>
      </c>
      <c r="K40" s="43">
        <v>1</v>
      </c>
      <c r="L40" s="43">
        <v>1</v>
      </c>
      <c r="M40" s="21">
        <f t="shared" si="8"/>
        <v>0</v>
      </c>
      <c r="N40" s="22">
        <v>1</v>
      </c>
      <c r="O40" s="22">
        <v>-8</v>
      </c>
      <c r="P40" s="16">
        <f>E40-'[1]R5.10.1'!E40</f>
        <v>-7</v>
      </c>
      <c r="Q40" s="16">
        <f t="shared" si="5"/>
        <v>0</v>
      </c>
    </row>
    <row r="41" spans="1:17" s="31" customFormat="1" ht="20.100000000000001" customHeight="1">
      <c r="A41" s="93" t="s">
        <v>35</v>
      </c>
      <c r="B41" s="93"/>
      <c r="C41" s="35">
        <v>66</v>
      </c>
      <c r="D41" s="35">
        <v>65</v>
      </c>
      <c r="E41" s="36">
        <f t="shared" si="10"/>
        <v>131</v>
      </c>
      <c r="F41" s="35">
        <v>104</v>
      </c>
      <c r="G41" s="13">
        <f t="shared" si="1"/>
        <v>4</v>
      </c>
      <c r="H41" s="37">
        <v>22</v>
      </c>
      <c r="I41" s="37">
        <v>13</v>
      </c>
      <c r="J41" s="15">
        <f t="shared" si="7"/>
        <v>9</v>
      </c>
      <c r="K41" s="37"/>
      <c r="L41" s="37"/>
      <c r="M41" s="15">
        <f t="shared" si="8"/>
        <v>0</v>
      </c>
      <c r="N41" s="38"/>
      <c r="O41" s="38">
        <v>-5</v>
      </c>
      <c r="P41" s="16">
        <f>E41-'[1]R5.10.1'!E41</f>
        <v>4</v>
      </c>
      <c r="Q41" s="16">
        <f t="shared" si="5"/>
        <v>0</v>
      </c>
    </row>
    <row r="42" spans="1:17" ht="20.100000000000001" customHeight="1">
      <c r="A42" s="94" t="s">
        <v>57</v>
      </c>
      <c r="B42" s="94"/>
      <c r="C42" s="11">
        <f>SUM(C35:C41)</f>
        <v>2932</v>
      </c>
      <c r="D42" s="11">
        <f>SUM(D35:D41)</f>
        <v>3139</v>
      </c>
      <c r="E42" s="12">
        <f>SUM(E35:E41)</f>
        <v>6071</v>
      </c>
      <c r="F42" s="11">
        <f>SUM(F35:F41)</f>
        <v>3299</v>
      </c>
      <c r="G42" s="13">
        <f>J42+M42+N42+O42</f>
        <v>-8</v>
      </c>
      <c r="H42" s="14">
        <f>H41+H34</f>
        <v>34</v>
      </c>
      <c r="I42" s="14">
        <f>I41+I34</f>
        <v>24</v>
      </c>
      <c r="J42" s="15">
        <f t="shared" si="7"/>
        <v>10</v>
      </c>
      <c r="K42" s="14">
        <f>K41+K34</f>
        <v>1</v>
      </c>
      <c r="L42" s="14">
        <f>L41+L34</f>
        <v>7</v>
      </c>
      <c r="M42" s="15">
        <f t="shared" si="8"/>
        <v>-6</v>
      </c>
      <c r="N42" s="15">
        <f>N41+N34</f>
        <v>4</v>
      </c>
      <c r="O42" s="15">
        <f>O41+O34</f>
        <v>-16</v>
      </c>
      <c r="P42" s="16">
        <f>E42-'[1]R5.10.1'!E42</f>
        <v>-8</v>
      </c>
      <c r="Q42" s="16">
        <f>P42-G42</f>
        <v>0</v>
      </c>
    </row>
    <row r="43" spans="1:17" ht="20.100000000000001" customHeight="1">
      <c r="A43" s="95" t="s">
        <v>58</v>
      </c>
      <c r="B43" s="48" t="s">
        <v>59</v>
      </c>
      <c r="C43" s="49">
        <f>C5+C19+C25+C34</f>
        <v>9839</v>
      </c>
      <c r="D43" s="49">
        <f>D5+D19+D25+D34</f>
        <v>10355</v>
      </c>
      <c r="E43" s="49">
        <f>E5+E19+E25+E34</f>
        <v>20194</v>
      </c>
      <c r="F43" s="49">
        <f>F5+F19+F25+F34</f>
        <v>11206</v>
      </c>
      <c r="G43" s="50">
        <f>J43+M43+N43+O43</f>
        <v>-44</v>
      </c>
      <c r="H43" s="51">
        <f>H34+H25+H19+H5</f>
        <v>48</v>
      </c>
      <c r="I43" s="51">
        <f>I34+I25+I19+I5</f>
        <v>63</v>
      </c>
      <c r="J43" s="51">
        <f t="shared" si="7"/>
        <v>-15</v>
      </c>
      <c r="K43" s="51">
        <f>K34+K25+K19+K5</f>
        <v>5</v>
      </c>
      <c r="L43" s="51">
        <f>L34+L25+L19+L5</f>
        <v>34</v>
      </c>
      <c r="M43" s="51">
        <f>K43-L43</f>
        <v>-29</v>
      </c>
      <c r="N43" s="51">
        <f>N34+N25+N19+N5</f>
        <v>21</v>
      </c>
      <c r="O43" s="51">
        <f>O34+O25+O19+O5</f>
        <v>-21</v>
      </c>
      <c r="P43" s="16">
        <f>E43-'[1]R5.10.1'!E43</f>
        <v>-44</v>
      </c>
      <c r="Q43" s="16">
        <f>P43-G43</f>
        <v>0</v>
      </c>
    </row>
    <row r="44" spans="1:17" ht="20.100000000000001" customHeight="1">
      <c r="A44" s="96"/>
      <c r="B44" s="52" t="s">
        <v>60</v>
      </c>
      <c r="C44" s="49">
        <f>C17+C23+C32+C41</f>
        <v>577</v>
      </c>
      <c r="D44" s="49">
        <f>D17+D23+D32+D41</f>
        <v>296</v>
      </c>
      <c r="E44" s="49">
        <f>E17+E23+E32+E41</f>
        <v>873</v>
      </c>
      <c r="F44" s="49">
        <f>F17+F23+F32+F41</f>
        <v>728</v>
      </c>
      <c r="G44" s="53">
        <f>J44+M44+N44+O44</f>
        <v>91</v>
      </c>
      <c r="H44" s="38">
        <f>H41+H32+H23+H17</f>
        <v>113</v>
      </c>
      <c r="I44" s="38">
        <f>I41+I32+I23+I17</f>
        <v>22</v>
      </c>
      <c r="J44" s="38">
        <f>H44-I44</f>
        <v>91</v>
      </c>
      <c r="K44" s="37">
        <f>K41+K32+K23+K17</f>
        <v>0</v>
      </c>
      <c r="L44" s="38">
        <f>L41+L32+L23+L17</f>
        <v>0</v>
      </c>
      <c r="M44" s="38">
        <f t="shared" si="8"/>
        <v>0</v>
      </c>
      <c r="N44" s="38">
        <f>N41+N32+N23+N17</f>
        <v>7</v>
      </c>
      <c r="O44" s="38">
        <f>O41+O32+O23+O17</f>
        <v>-7</v>
      </c>
      <c r="P44" s="16">
        <f>E44-'[1]R5.10.1'!E44</f>
        <v>91</v>
      </c>
      <c r="Q44" s="16">
        <f>P44-G44</f>
        <v>0</v>
      </c>
    </row>
    <row r="45" spans="1:17" ht="20.100000000000001" customHeight="1">
      <c r="A45" s="97"/>
      <c r="B45" s="48" t="s">
        <v>61</v>
      </c>
      <c r="C45" s="49">
        <f>C43+C44</f>
        <v>10416</v>
      </c>
      <c r="D45" s="49">
        <f>D43+D44</f>
        <v>10651</v>
      </c>
      <c r="E45" s="49">
        <f>C45+D45</f>
        <v>21067</v>
      </c>
      <c r="F45" s="49">
        <f>F43+F44</f>
        <v>11934</v>
      </c>
      <c r="G45" s="50">
        <f>J45+M45+N45+O45</f>
        <v>47</v>
      </c>
      <c r="H45" s="51">
        <f>H42+H33+H24+H18</f>
        <v>161</v>
      </c>
      <c r="I45" s="51">
        <f>I42+I33+I24+I18</f>
        <v>85</v>
      </c>
      <c r="J45" s="51">
        <f>H45-I45</f>
        <v>76</v>
      </c>
      <c r="K45" s="54">
        <f>K42+K33+K24+K18</f>
        <v>5</v>
      </c>
      <c r="L45" s="54">
        <f>L42+L33+L24+L18</f>
        <v>34</v>
      </c>
      <c r="M45" s="51">
        <f>K45-L45</f>
        <v>-29</v>
      </c>
      <c r="N45" s="51">
        <f>N42+N33+N24+N18</f>
        <v>28</v>
      </c>
      <c r="O45" s="51">
        <f>O42+O33+O24+O18</f>
        <v>-28</v>
      </c>
      <c r="P45" s="16">
        <f>E45-'[1]R5.10.1'!E45</f>
        <v>47</v>
      </c>
      <c r="Q45" s="16">
        <f>P45-G45</f>
        <v>0</v>
      </c>
    </row>
    <row r="46" spans="1:17" s="62" customFormat="1" ht="20.100000000000001" customHeight="1">
      <c r="A46" s="98" t="s">
        <v>62</v>
      </c>
      <c r="B46" s="55" t="s">
        <v>63</v>
      </c>
      <c r="C46" s="56">
        <f>C43-'[1]R5.10.1'!C43</f>
        <v>-18</v>
      </c>
      <c r="D46" s="56">
        <f>D43-'[1]R5.10.1'!D43</f>
        <v>-26</v>
      </c>
      <c r="E46" s="57">
        <f>E43-'[1]R5.10.1'!E43</f>
        <v>-44</v>
      </c>
      <c r="F46" s="58">
        <f>F43-'[1]R5.10.1'!F43</f>
        <v>-24</v>
      </c>
      <c r="G46" s="59"/>
      <c r="H46" s="59"/>
      <c r="I46" s="60"/>
      <c r="J46" s="60"/>
      <c r="K46" s="60"/>
      <c r="L46" s="60"/>
      <c r="M46" s="60"/>
      <c r="N46" s="61"/>
      <c r="O46" s="61"/>
    </row>
    <row r="47" spans="1:17" ht="20.100000000000001" customHeight="1">
      <c r="A47" s="99"/>
      <c r="B47" s="55" t="s">
        <v>64</v>
      </c>
      <c r="C47" s="56">
        <f>C45-'[1]R5.10.1'!C45</f>
        <v>40</v>
      </c>
      <c r="D47" s="56">
        <f>D45-'[1]R5.10.1'!D45</f>
        <v>7</v>
      </c>
      <c r="E47" s="57">
        <f>E45-'[1]R5.10.1'!E45</f>
        <v>47</v>
      </c>
      <c r="F47" s="58">
        <f>F45-'[1]R5.10.1'!F45</f>
        <v>62</v>
      </c>
      <c r="G47" s="59"/>
      <c r="H47" s="59"/>
      <c r="I47" s="63"/>
      <c r="J47" s="63"/>
      <c r="K47" s="63"/>
      <c r="L47" s="63"/>
      <c r="M47" s="63"/>
      <c r="N47" s="59"/>
      <c r="O47" s="59"/>
    </row>
    <row r="48" spans="1:17" ht="20.100000000000001" customHeight="1">
      <c r="F48" s="65"/>
    </row>
    <row r="49" spans="1:6">
      <c r="A49" s="100" t="s">
        <v>65</v>
      </c>
      <c r="B49" s="100"/>
    </row>
    <row r="50" spans="1:6">
      <c r="A50" s="66"/>
      <c r="B50" s="67"/>
      <c r="C50" s="68" t="s">
        <v>66</v>
      </c>
      <c r="D50" s="70"/>
      <c r="E50" s="68" t="s">
        <v>67</v>
      </c>
      <c r="F50" s="70"/>
    </row>
    <row r="51" spans="1:6">
      <c r="A51" s="101" t="s">
        <v>68</v>
      </c>
      <c r="B51" s="102"/>
      <c r="C51" s="103">
        <v>9510</v>
      </c>
      <c r="D51" s="104"/>
      <c r="E51" s="105">
        <v>0.47093195998811527</v>
      </c>
      <c r="F51" s="106"/>
    </row>
    <row r="52" spans="1:6">
      <c r="A52" s="101" t="s">
        <v>64</v>
      </c>
      <c r="B52" s="102"/>
      <c r="C52" s="103">
        <v>9524</v>
      </c>
      <c r="D52" s="104"/>
      <c r="E52" s="105">
        <v>0.45208145440736697</v>
      </c>
      <c r="F52" s="106"/>
    </row>
  </sheetData>
  <autoFilter ref="A2:Q47">
    <filterColumn colId="0" showButton="0"/>
    <filterColumn colId="13" showButton="0"/>
  </autoFilter>
  <mergeCells count="63">
    <mergeCell ref="E50:F50"/>
    <mergeCell ref="A51:B51"/>
    <mergeCell ref="C51:D51"/>
    <mergeCell ref="E51:F51"/>
    <mergeCell ref="A52:B52"/>
    <mergeCell ref="C52:D52"/>
    <mergeCell ref="E52:F52"/>
    <mergeCell ref="C50:D50"/>
    <mergeCell ref="A41:B41"/>
    <mergeCell ref="A42:B42"/>
    <mergeCell ref="A43:A45"/>
    <mergeCell ref="A46:A47"/>
    <mergeCell ref="A49:B49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P2:P4"/>
    <mergeCell ref="Q2:Q4"/>
    <mergeCell ref="H3:H4"/>
    <mergeCell ref="I3:I4"/>
    <mergeCell ref="K3:K4"/>
    <mergeCell ref="L3:L4"/>
    <mergeCell ref="N3:O3"/>
    <mergeCell ref="A1:O1"/>
    <mergeCell ref="A2:B4"/>
    <mergeCell ref="C2:C4"/>
    <mergeCell ref="D2:D4"/>
    <mergeCell ref="E2:E4"/>
    <mergeCell ref="F2:F4"/>
    <mergeCell ref="N2:O2"/>
  </mergeCells>
  <phoneticPr fontId="3"/>
  <pageMargins left="0.7" right="0.7" top="0.75" bottom="0.75" header="0.3" footer="0.3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三﨑　尚子</dc:creator>
  <cp:lastModifiedBy>三﨑　尚子</cp:lastModifiedBy>
  <cp:lastPrinted>2023-12-05T23:50:32Z</cp:lastPrinted>
  <dcterms:created xsi:type="dcterms:W3CDTF">2023-11-09T23:33:04Z</dcterms:created>
  <dcterms:modified xsi:type="dcterms:W3CDTF">2023-12-05T23:50:39Z</dcterms:modified>
</cp:coreProperties>
</file>